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20730" windowHeight="9510"/>
  </bookViews>
  <sheets>
    <sheet name="Лист1" sheetId="7" r:id="rId1"/>
    <sheet name="Доходы" sheetId="4" r:id="rId2"/>
    <sheet name="Расходы (1)" sheetId="5" r:id="rId3"/>
    <sheet name="Расходы (2)" sheetId="6" r:id="rId4"/>
  </sheets>
  <definedNames>
    <definedName name="_xlnm._FilterDatabase" localSheetId="2" hidden="1">'Расходы (1)'!$B$5:$M$52</definedName>
    <definedName name="_xlnm.Print_Area" localSheetId="1">Доходы!$A$1:$R$46</definedName>
    <definedName name="_xlnm.Print_Area" localSheetId="2">'Расходы (1)'!$A$1:$M$52</definedName>
    <definedName name="_xlnm.Print_Area" localSheetId="3">'Расходы (2)'!$A$1:$M$21</definedName>
  </definedNames>
  <calcPr calcId="125725"/>
</workbook>
</file>

<file path=xl/calcChain.xml><?xml version="1.0" encoding="utf-8"?>
<calcChain xmlns="http://schemas.openxmlformats.org/spreadsheetml/2006/main">
  <c r="D17" i="6"/>
  <c r="D16"/>
  <c r="D16" i="5" l="1"/>
  <c r="D17"/>
  <c r="D15" i="6" l="1"/>
  <c r="D45" i="5"/>
  <c r="D46"/>
  <c r="D47"/>
  <c r="D42" s="1"/>
  <c r="D48"/>
  <c r="D49"/>
  <c r="D50"/>
  <c r="D51"/>
  <c r="D52"/>
  <c r="D7"/>
  <c r="D8"/>
  <c r="D10"/>
  <c r="D11"/>
  <c r="D12"/>
  <c r="D13"/>
  <c r="D14"/>
  <c r="D15"/>
  <c r="D18"/>
  <c r="O23" i="4"/>
  <c r="D23" s="1"/>
  <c r="O14"/>
  <c r="D14" s="1"/>
  <c r="O15"/>
  <c r="D15" s="1"/>
  <c r="O16"/>
  <c r="D16" s="1"/>
  <c r="O17"/>
  <c r="D17" s="1"/>
  <c r="O18"/>
  <c r="D18" s="1"/>
  <c r="O19"/>
  <c r="D19" s="1"/>
  <c r="O20"/>
  <c r="D20" s="1"/>
  <c r="O21"/>
  <c r="D21" s="1"/>
  <c r="O22"/>
  <c r="D22" s="1"/>
  <c r="O24"/>
  <c r="D24"/>
  <c r="O25"/>
  <c r="D25" s="1"/>
  <c r="O26"/>
  <c r="D26" s="1"/>
  <c r="O28"/>
  <c r="D28" s="1"/>
  <c r="D27" s="1"/>
  <c r="O31"/>
  <c r="D31" s="1"/>
  <c r="O32"/>
  <c r="D32" s="1"/>
  <c r="O34"/>
  <c r="D34" s="1"/>
  <c r="O35"/>
  <c r="D35" s="1"/>
  <c r="D21" i="6"/>
  <c r="D28" i="5"/>
  <c r="D27"/>
  <c r="D26"/>
  <c r="D14" i="6"/>
  <c r="D18"/>
  <c r="D19"/>
  <c r="D20"/>
  <c r="D12"/>
  <c r="D11"/>
  <c r="D10"/>
  <c r="D9"/>
  <c r="D8"/>
  <c r="D40" i="5"/>
  <c r="D23"/>
  <c r="D24"/>
  <c r="D25"/>
  <c r="D29"/>
  <c r="D30"/>
  <c r="D31"/>
  <c r="D32"/>
  <c r="D33"/>
  <c r="D34"/>
  <c r="D35"/>
  <c r="D36"/>
  <c r="D38"/>
  <c r="D39"/>
  <c r="D41"/>
  <c r="D20"/>
  <c r="D21"/>
  <c r="O29" i="4"/>
  <c r="O12"/>
  <c r="D12" s="1"/>
  <c r="O11"/>
  <c r="D11" s="1"/>
  <c r="O8"/>
  <c r="D8" s="1"/>
  <c r="O9"/>
  <c r="D9" s="1"/>
  <c r="O7"/>
  <c r="D7" s="1"/>
  <c r="D7" i="6" l="1"/>
  <c r="D13"/>
  <c r="D6" s="1"/>
  <c r="D10" i="4"/>
  <c r="D9" i="5"/>
  <c r="D6" s="1"/>
  <c r="D22"/>
  <c r="D19"/>
  <c r="D6" i="4"/>
  <c r="D30"/>
  <c r="D33"/>
  <c r="D13"/>
  <c r="D44" i="5"/>
</calcChain>
</file>

<file path=xl/sharedStrings.xml><?xml version="1.0" encoding="utf-8"?>
<sst xmlns="http://schemas.openxmlformats.org/spreadsheetml/2006/main" count="538" uniqueCount="340">
  <si>
    <t>Доходы от реализации и внереализационные доходы</t>
  </si>
  <si>
    <t>код строки</t>
  </si>
  <si>
    <t>010</t>
  </si>
  <si>
    <t>Сумма в рублях</t>
  </si>
  <si>
    <t>1</t>
  </si>
  <si>
    <t>2</t>
  </si>
  <si>
    <t>3</t>
  </si>
  <si>
    <t>Показатели</t>
  </si>
  <si>
    <t>011</t>
  </si>
  <si>
    <t>100</t>
  </si>
  <si>
    <t>104</t>
  </si>
  <si>
    <t>Приложение №2 к Листу 02</t>
  </si>
  <si>
    <t>Приложение №1 к Листу 02</t>
  </si>
  <si>
    <t>Прямые расходы, относящиеся к реализованным товарам (работам, услугам)</t>
  </si>
  <si>
    <t>040</t>
  </si>
  <si>
    <t>041</t>
  </si>
  <si>
    <t>200</t>
  </si>
  <si>
    <t>020</t>
  </si>
  <si>
    <t>030</t>
  </si>
  <si>
    <t>Выручка от реализации товаров и услуг собственного производства</t>
  </si>
  <si>
    <t>Реализация готовой продукции</t>
  </si>
  <si>
    <t>КОСГУ</t>
  </si>
  <si>
    <t>Дебет</t>
  </si>
  <si>
    <t>Кредит</t>
  </si>
  <si>
    <t>Доход с НДС</t>
  </si>
  <si>
    <t>Сумма с НДС</t>
  </si>
  <si>
    <t>Сумма НДС</t>
  </si>
  <si>
    <t>Сумма без НДС, для отчета</t>
  </si>
  <si>
    <t>Выручка от реализации покупных товаров</t>
  </si>
  <si>
    <t>012</t>
  </si>
  <si>
    <t>Вкладыши и трудовые книжки</t>
  </si>
  <si>
    <t>Внереализационные доходы – всего</t>
  </si>
  <si>
    <t xml:space="preserve">Возмещение причиненного ущерба </t>
  </si>
  <si>
    <t>Возмещение коммунальных и эксплуатационных услуг (условная аренда)</t>
  </si>
  <si>
    <t>Излишки по инвентаризации</t>
  </si>
  <si>
    <t>Доходы от компенсации затрат</t>
  </si>
  <si>
    <t>Безвозмездное пользование имуществом</t>
  </si>
  <si>
    <t>Реклассификация</t>
  </si>
  <si>
    <t>Курсовые разницы</t>
  </si>
  <si>
    <t>Иные доходы от собственности</t>
  </si>
  <si>
    <t>Разукомплектация</t>
  </si>
  <si>
    <t>102</t>
  </si>
  <si>
    <t>103</t>
  </si>
  <si>
    <t>Пп.3 Ст.250 НК РФ</t>
  </si>
  <si>
    <t>Ст.250 НК РФ</t>
  </si>
  <si>
    <t>Пп.13 Ст.250 НК РФ</t>
  </si>
  <si>
    <t>Пп.20 Ст.250 НК РФ</t>
  </si>
  <si>
    <t>Пп.8 Ст.250 НК РФ</t>
  </si>
  <si>
    <t>Пп.18 Ст.250 НК РФ</t>
  </si>
  <si>
    <t>Пп. 6 Ст.250 НК РФ</t>
  </si>
  <si>
    <t>Пп. 2 Ст.250 НК РФ</t>
  </si>
  <si>
    <t>Пп. 5 Ст.250 НК РФ</t>
  </si>
  <si>
    <t>Пп.14 Ст.250 НК РФ</t>
  </si>
  <si>
    <t>Ст.249 НК РФ</t>
  </si>
  <si>
    <t>некоторые учреждения относят аренду к внереализационным доходам (Пп. 4 Ст.250 НК РФ), но есть мнение, что если это предусмотрено уставом - то это 249 ст. НК РФ</t>
  </si>
  <si>
    <t>Статья НК РФ</t>
  </si>
  <si>
    <t>Комментарии</t>
  </si>
  <si>
    <t>в виде стоимости полученных материалов или иного имущества при демонтаже или разборке при ликвидации выводимых из зксплуатации основных средств, при ремонте модернизации, реконструкции, техническом перевооружении, частичной ликвидации основных средств</t>
  </si>
  <si>
    <t>в виде безвозмездно полученного имущества (работ, услуг) или имущественных прав (кроме указанных в статье 251 Налогового кодекса Российской Федерации)</t>
  </si>
  <si>
    <t>в виде стоимости излишков материально-производственных запасов
и прочего имущества, которые выявлены в результате инвентаризации</t>
  </si>
  <si>
    <t>Сумма</t>
  </si>
  <si>
    <t>Резервы по отпускам</t>
  </si>
  <si>
    <t>Резервы по налогам по отпускам</t>
  </si>
  <si>
    <t>Косвенные расходы – всего</t>
  </si>
  <si>
    <t>Ст. 318 НК РФ</t>
  </si>
  <si>
    <t>Ст. 253 НК РФ</t>
  </si>
  <si>
    <t>Заработная плата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</si>
  <si>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</si>
  <si>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</si>
  <si>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</si>
  <si>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</si>
  <si>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</si>
  <si>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</si>
  <si>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</si>
  <si>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</si>
  <si>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Страхование</t>
  </si>
  <si>
    <t>Арендная плата за пользование земельными участками и другими обособленными природными объектами</t>
  </si>
  <si>
    <t>Ввод в эксплутацию ОС стоимостью от 40 000 до 100 000</t>
  </si>
  <si>
    <t>Амортизация</t>
  </si>
  <si>
    <t>Расходование материальных запасов</t>
  </si>
  <si>
    <t>Ст. 259 НК РФ</t>
  </si>
  <si>
    <t>Расходы, связанные с производством и реализацией</t>
  </si>
  <si>
    <t>Внереализационные расходы и убытки, приравниваемые к внереализационным расходам</t>
  </si>
  <si>
    <t>Внереализационные расходы</t>
  </si>
  <si>
    <t>Восстановление НДС по возврату от покупателя</t>
  </si>
  <si>
    <t>Услуги банка (эквайринг, инкассация)</t>
  </si>
  <si>
    <t>Налог на имущество</t>
  </si>
  <si>
    <r>
      <t xml:space="preserve">в том числе </t>
    </r>
    <r>
      <rPr>
        <b/>
        <i/>
        <u/>
        <sz val="11"/>
        <rFont val="Calibri"/>
        <family val="2"/>
        <charset val="204"/>
      </rPr>
      <t>счет 401.20:</t>
    </r>
  </si>
  <si>
    <r>
      <t xml:space="preserve">в том числе </t>
    </r>
    <r>
      <rPr>
        <b/>
        <i/>
        <u/>
        <sz val="11"/>
        <rFont val="Calibri"/>
        <family val="2"/>
        <charset val="204"/>
      </rPr>
      <t>счет 401.10:</t>
    </r>
  </si>
  <si>
    <t>Ст. 265 НК РФ</t>
  </si>
  <si>
    <t>131</t>
  </si>
  <si>
    <t>передача в эксплуатацию ОС до 10 000 руб.</t>
  </si>
  <si>
    <t>передача в эксплуатацию ОС до 100 000 руб.</t>
  </si>
  <si>
    <t xml:space="preserve">6. Амортизация ОС </t>
  </si>
  <si>
    <r>
      <t xml:space="preserve">Налоги:
</t>
    </r>
    <r>
      <rPr>
        <i/>
        <sz val="11"/>
        <color indexed="8"/>
        <rFont val="Calibri"/>
        <family val="2"/>
        <charset val="204"/>
      </rPr>
      <t xml:space="preserve">суммы налогов и сборов, страховых взносов, начисленные в порядке, установленном законодательством Российской Федерации о налогах и сборах, за исключением налогов, перечисленных в статье 270 Налогового кодекса Российской Федерации </t>
    </r>
  </si>
  <si>
    <t xml:space="preserve">1. Материальные затраты в соответствии с пп.1 и 4 и п. 1 статьи 254                                                                   </t>
  </si>
  <si>
    <t xml:space="preserve">2. Материальные затраты в соответствии с пп.6 пункта 1 статьи 254                                                                 </t>
  </si>
  <si>
    <t>пп.3 п.1 ст. 254</t>
  </si>
  <si>
    <t>пп.6 п.1 ст. 254</t>
  </si>
  <si>
    <t>пп.1 и 4 и п. 1 ст. 254</t>
  </si>
  <si>
    <t>4. Расходы на оплату труда основного персонала</t>
  </si>
  <si>
    <t>Прочие несоциальные выплаты персоналу в натуральной форме</t>
  </si>
  <si>
    <t>Социальные пособия и компенсации персоналу в денежной форме</t>
  </si>
  <si>
    <t>Социальные компенсации персоналу в натуральной форме</t>
  </si>
  <si>
    <t>5. Начисление на зарплату</t>
  </si>
  <si>
    <r>
      <t>ВСЕ счета отбираются с кодом ВФО "</t>
    </r>
    <r>
      <rPr>
        <b/>
        <sz val="11"/>
        <color indexed="10"/>
        <rFont val="Calibri"/>
        <family val="2"/>
        <charset val="204"/>
      </rPr>
      <t>2</t>
    </r>
    <r>
      <rPr>
        <sz val="11"/>
        <color theme="1"/>
        <rFont val="Calibri"/>
        <family val="2"/>
        <charset val="204"/>
        <scheme val="minor"/>
      </rPr>
      <t>"</t>
    </r>
  </si>
  <si>
    <t>20531</t>
  </si>
  <si>
    <t>20934</t>
  </si>
  <si>
    <t>20535</t>
  </si>
  <si>
    <t>20134</t>
  </si>
  <si>
    <t>20589</t>
  </si>
  <si>
    <t>10ХХХ</t>
  </si>
  <si>
    <t>20524</t>
  </si>
  <si>
    <t>20528</t>
  </si>
  <si>
    <t>20529</t>
  </si>
  <si>
    <t>101ХХ</t>
  </si>
  <si>
    <t>40110.КОСГУ</t>
  </si>
  <si>
    <t>105ХХ</t>
  </si>
  <si>
    <t>30226</t>
  </si>
  <si>
    <t>40160.КОСГУ</t>
  </si>
  <si>
    <t>40160</t>
  </si>
  <si>
    <t>104ХХ</t>
  </si>
  <si>
    <t>40120.КОСГУ</t>
  </si>
  <si>
    <t>1.011.01</t>
  </si>
  <si>
    <t>1.011.02</t>
  </si>
  <si>
    <t>1.011.03</t>
  </si>
  <si>
    <t>1.012.01</t>
  </si>
  <si>
    <t>1.012.02</t>
  </si>
  <si>
    <t>1.100.01</t>
  </si>
  <si>
    <t>1.100.02</t>
  </si>
  <si>
    <t>1.100.03</t>
  </si>
  <si>
    <t>1.100.04</t>
  </si>
  <si>
    <t>1.100.05</t>
  </si>
  <si>
    <t>1.100.06</t>
  </si>
  <si>
    <t>1.100.07</t>
  </si>
  <si>
    <t>1.100.08</t>
  </si>
  <si>
    <t>1.100.09</t>
  </si>
  <si>
    <t>1.100.10</t>
  </si>
  <si>
    <t>1.100.11</t>
  </si>
  <si>
    <t>1.100.12</t>
  </si>
  <si>
    <t>1.102.01</t>
  </si>
  <si>
    <t>1.103.01</t>
  </si>
  <si>
    <t>1.103.02</t>
  </si>
  <si>
    <t>1.104.01</t>
  </si>
  <si>
    <t>некоторые учреждения относят этот вид выручки к внереализационным доходам (Ст.250 НК РФ), но есть мнение, что если это предусмотрено уставом - то это 249 ст. НК РФ</t>
  </si>
  <si>
    <t>некоторые учреждения относят этот вид выручки к внереализационным доходам (Пп. 5 Ст.250 НК РФ), но есть мнение, что если это предусмотрено уставом - то это 249 ст. НК РФ</t>
  </si>
  <si>
    <t>2052Х
40140.КОСГУ</t>
  </si>
  <si>
    <t>20531
40140.КОСГУ</t>
  </si>
  <si>
    <t>2.010.01</t>
  </si>
  <si>
    <t>2.010.02</t>
  </si>
  <si>
    <t>2.010.03</t>
  </si>
  <si>
    <t>2.010.04</t>
  </si>
  <si>
    <t>2.010.05</t>
  </si>
  <si>
    <t>2.010.06</t>
  </si>
  <si>
    <t>2.010.07</t>
  </si>
  <si>
    <t>2.010.08</t>
  </si>
  <si>
    <t>2.020.01</t>
  </si>
  <si>
    <t>2.040.01</t>
  </si>
  <si>
    <t>2.040.02</t>
  </si>
  <si>
    <t>2.040.03</t>
  </si>
  <si>
    <t>2.040.04</t>
  </si>
  <si>
    <t>2.040.05</t>
  </si>
  <si>
    <t>2.040.06</t>
  </si>
  <si>
    <t>2.040.07</t>
  </si>
  <si>
    <t>2.040.08</t>
  </si>
  <si>
    <t>2.040.09</t>
  </si>
  <si>
    <t>2.040.10</t>
  </si>
  <si>
    <t>2.040.11</t>
  </si>
  <si>
    <t>2.040.12</t>
  </si>
  <si>
    <t>2.040.13</t>
  </si>
  <si>
    <t>2.040.14</t>
  </si>
  <si>
    <t>2.040.15</t>
  </si>
  <si>
    <t>2.040.17</t>
  </si>
  <si>
    <t>2.040.18</t>
  </si>
  <si>
    <t>2.040.19</t>
  </si>
  <si>
    <t>2.040.20</t>
  </si>
  <si>
    <t>2.200.01</t>
  </si>
  <si>
    <t>2.200.03</t>
  </si>
  <si>
    <t>2.200.04</t>
  </si>
  <si>
    <t>2.200.05</t>
  </si>
  <si>
    <t>2.200.06</t>
  </si>
  <si>
    <t>2.200.09</t>
  </si>
  <si>
    <t>2.200.13</t>
  </si>
  <si>
    <t>2.200.14</t>
  </si>
  <si>
    <t>2.200.15</t>
  </si>
  <si>
    <t>2.200.16</t>
  </si>
  <si>
    <t>20989</t>
  </si>
  <si>
    <r>
      <t>Включаем со знаком "</t>
    </r>
    <r>
      <rPr>
        <b/>
        <sz val="11"/>
        <color indexed="10"/>
        <rFont val="Calibri"/>
        <family val="2"/>
        <charset val="204"/>
      </rPr>
      <t>-</t>
    </r>
    <r>
      <rPr>
        <sz val="11"/>
        <color theme="1"/>
        <rFont val="Calibri"/>
        <family val="2"/>
        <charset val="204"/>
        <scheme val="minor"/>
      </rPr>
      <t>"</t>
    </r>
  </si>
  <si>
    <r>
      <t>Включаем со знаком "</t>
    </r>
    <r>
      <rPr>
        <b/>
        <sz val="11"/>
        <color indexed="10"/>
        <rFont val="Calibri"/>
        <family val="2"/>
        <charset val="204"/>
      </rPr>
      <t>+</t>
    </r>
    <r>
      <rPr>
        <sz val="11"/>
        <color theme="1"/>
        <rFont val="Calibri"/>
        <family val="2"/>
        <charset val="204"/>
        <scheme val="minor"/>
      </rPr>
      <t>"</t>
    </r>
  </si>
  <si>
    <t>Доходы от оказания платных работ (услуг), реализация готовой продукции</t>
  </si>
  <si>
    <t>30304</t>
  </si>
  <si>
    <t>Оприходование неучтенных денежных средств, выявленных в результате инвентаризации</t>
  </si>
  <si>
    <t>Проценты по депозитам, остаткам денежных средств</t>
  </si>
  <si>
    <t>Доходы от предоставления неисключительных прав на результаты интеллектуальной деятельности и средства индивидуализации</t>
  </si>
  <si>
    <t>любой</t>
  </si>
  <si>
    <t>НДС и прочие "-"</t>
  </si>
  <si>
    <t>Отнесено в доход обеспечение, не востребованное контрагентами</t>
  </si>
  <si>
    <t>Списание задолженности по принятым обязательствам, невостребованной кредиторами</t>
  </si>
  <si>
    <t>11140
40140.КОСГУ</t>
  </si>
  <si>
    <t>Пп. 13 Ст.250 НК РФ</t>
  </si>
  <si>
    <t>Перечень особых отметок:</t>
  </si>
  <si>
    <t>Иные безвозмездные поступления</t>
  </si>
  <si>
    <t>Безвозмездные неденежные поступления</t>
  </si>
  <si>
    <t>1.104.02</t>
  </si>
  <si>
    <t>1.102.02</t>
  </si>
  <si>
    <t>Оприходование лома драгметаллов при ликвидации ОС</t>
  </si>
  <si>
    <t>104ХХ
114ХХ</t>
  </si>
  <si>
    <t>1098Х.КОСГУ</t>
  </si>
  <si>
    <t>1096Х.КОСГУ
1097Х.КОСГУ</t>
  </si>
  <si>
    <t>Реализация товаров</t>
  </si>
  <si>
    <t>Прямые расходы налогоплательщиков, осуществляющих оптовую, мелкооптовую и розничную торговлю в текущем отчетном (налоговом) периоде, относящиеся к реализованным товарам</t>
  </si>
  <si>
    <t>Стоимость реализованных покупных товаров</t>
  </si>
  <si>
    <t>Чеки:</t>
  </si>
  <si>
    <t>Отражать доходы от аренды в составе внереализационных доходов</t>
  </si>
  <si>
    <t>30312</t>
  </si>
  <si>
    <t>Земельный налог</t>
  </si>
  <si>
    <t>30313</t>
  </si>
  <si>
    <t>30305</t>
  </si>
  <si>
    <t>Госпошлины, транспортный налог</t>
  </si>
  <si>
    <t>Только по КВР 852</t>
  </si>
  <si>
    <t>Штрафы за нарушение условий контрактов (договоров)</t>
  </si>
  <si>
    <t>Аренда (в рамках уставной деятельности)</t>
  </si>
  <si>
    <t>1.100.13</t>
  </si>
  <si>
    <t>Только по операциям, связанным с историей ИК тех карточек, в заголовке которых указан "Способ начисления амортизации"= "100% при передаче в эксплутацию" ИЛИ "100% при принятии к учету"</t>
  </si>
  <si>
    <t>Только по операциям, связанным с историей ИК тех карточек, в заголовке которых указан "Способ начисления амортизации"= "Линейный способ"</t>
  </si>
  <si>
    <r>
      <t xml:space="preserve">3. Материальные затраты на </t>
    </r>
    <r>
      <rPr>
        <b/>
        <sz val="11"/>
        <rFont val="Calibri"/>
        <family val="2"/>
        <charset val="204"/>
      </rPr>
      <t>приобретение</t>
    </r>
    <r>
      <rPr>
        <sz val="11"/>
        <rFont val="Calibri"/>
        <family val="2"/>
        <charset val="204"/>
      </rPr>
      <t xml:space="preserve"> имущества, не являющимся амортизируемым</t>
    </r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</si>
  <si>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</si>
  <si>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медицинское страхование в Федеральный ФОМС</t>
  </si>
  <si>
    <t>30307</t>
  </si>
  <si>
    <t>Страховые взносы на обязательное медицинское страхование в территориальный ФОМС</t>
  </si>
  <si>
    <t>30308</t>
  </si>
  <si>
    <t>Страховым взносам на обязательное пенсионное страхование на выплату страховой части трудовой пенсии</t>
  </si>
  <si>
    <t>30310</t>
  </si>
  <si>
    <t>Страховые взносы на обязательное пенсионное страхование на выплату накопительной части трудовой пенсии</t>
  </si>
  <si>
    <t>30311</t>
  </si>
  <si>
    <t>291*</t>
  </si>
  <si>
    <t>271*</t>
  </si>
  <si>
    <t>272*</t>
  </si>
  <si>
    <t>229*</t>
  </si>
  <si>
    <t>227*</t>
  </si>
  <si>
    <t>226*</t>
  </si>
  <si>
    <t>225*</t>
  </si>
  <si>
    <t>224*</t>
  </si>
  <si>
    <t>223*</t>
  </si>
  <si>
    <t>222*</t>
  </si>
  <si>
    <t>221*</t>
  </si>
  <si>
    <t>267*</t>
  </si>
  <si>
    <t>266*</t>
  </si>
  <si>
    <t>214*</t>
  </si>
  <si>
    <t>213*</t>
  </si>
  <si>
    <t>212*</t>
  </si>
  <si>
    <t>211*</t>
  </si>
  <si>
    <t>131*</t>
  </si>
  <si>
    <t>121*,122*</t>
  </si>
  <si>
    <t>172*</t>
  </si>
  <si>
    <t>134*</t>
  </si>
  <si>
    <t>135*</t>
  </si>
  <si>
    <t>173*</t>
  </si>
  <si>
    <t>182*, 185*, 186*, 187*</t>
  </si>
  <si>
    <t>124*</t>
  </si>
  <si>
    <t>171*</t>
  </si>
  <si>
    <t>128*</t>
  </si>
  <si>
    <t>129*</t>
  </si>
  <si>
    <t>189*</t>
  </si>
  <si>
    <t>191*, 192*, 193*, 194*, 195*, 196*, 197*, 198*</t>
  </si>
  <si>
    <t>199*</t>
  </si>
  <si>
    <t>30211</t>
  </si>
  <si>
    <t>303ХХ</t>
  </si>
  <si>
    <t>2.041.1</t>
  </si>
  <si>
    <t>2.041.2</t>
  </si>
  <si>
    <t>2.041.3</t>
  </si>
  <si>
    <t>2.041.4</t>
  </si>
  <si>
    <t>2.041.5</t>
  </si>
  <si>
    <t>2.041.6</t>
  </si>
  <si>
    <t>2.041.7</t>
  </si>
  <si>
    <t>2.041.8</t>
  </si>
  <si>
    <t>Прочие расходы (в части госпошлин и налогов)</t>
  </si>
  <si>
    <t>293*</t>
  </si>
  <si>
    <t>Списание дебиторской задолженности, признанной нереальной ко взысканию</t>
  </si>
  <si>
    <t>2ХХХХ</t>
  </si>
  <si>
    <t>Списание МЗ в результате разукомплектации, физического износа, окончания срока годности, хищений</t>
  </si>
  <si>
    <t>273*</t>
  </si>
  <si>
    <t>Списание ОС в результате разукомплектации, физического износа, хищений</t>
  </si>
  <si>
    <t>3ХХХХ</t>
  </si>
  <si>
    <t>10527
10537</t>
  </si>
  <si>
    <t>10538
10539</t>
  </si>
  <si>
    <t>Отражать резервы отпусков в составе прямых и косвенных расходов</t>
  </si>
  <si>
    <t>ПАРАМЕТРЫ:</t>
  </si>
  <si>
    <t>Примечание</t>
  </si>
  <si>
    <t>Нет особой отметки "Реклассификация НФА"</t>
  </si>
  <si>
    <t/>
  </si>
  <si>
    <t>Особая отметка "Восстановление НДС"</t>
  </si>
  <si>
    <t>Особая отметка "Реклассификация НФА"</t>
  </si>
  <si>
    <t>Не рассчитывается, если снят чек "Отражать резервы отпусков в составе прямых и косвенных расходов"</t>
  </si>
  <si>
    <t>Нет особой отметки "Товары"</t>
  </si>
  <si>
    <t>Особая отметка "Товары"</t>
  </si>
  <si>
    <t>Не рассчитывается, если выставлен чек "Отражать доходы от аренды в составе внереализационных доходов"</t>
  </si>
  <si>
    <t>Нет особой отметки "Драгметаллы"</t>
  </si>
  <si>
    <t>Особая отметка "Трудовые книжки"</t>
  </si>
  <si>
    <t>Нет особой отметки "Трудовые книжки"</t>
  </si>
  <si>
    <t>Не рассчитывается, если снят чек "Отражать доходы от аренды в составе внереализационных доходов"</t>
  </si>
  <si>
    <t>Особая отметка "Драгметаллы"</t>
  </si>
  <si>
    <t>Нет особой отметки "Товары" и "Восстановление НДС"</t>
  </si>
  <si>
    <t>Товары (наименование параметра "Особая отметка: начисление доходов и НДС от реализации покупных товаров")</t>
  </si>
  <si>
    <t>Трудовые книжки (наименование параметра "Особая отметка: начисление доходов и НДС от реализации трудовых книжек")</t>
  </si>
  <si>
    <t>Драгметаллы (наименование параметра "Особая отметка: начисление доходов при оприходовании лома драгметаллов")</t>
  </si>
  <si>
    <t>Реклассификация НФА (наименование параметра "Особая отметка: реклассификация нефинансовых активов")</t>
  </si>
  <si>
    <t>Восстановление НДС (наименование параметра "Особая отметка: восстановление НДС при возврате от покупателя")</t>
  </si>
  <si>
    <t>2.010.09</t>
  </si>
  <si>
    <t>30266</t>
  </si>
  <si>
    <t>2.010.10</t>
  </si>
  <si>
    <t>Расходы на оплату труда по договорам ГПХ (кроме ИП)</t>
  </si>
  <si>
    <t>30226.737*</t>
  </si>
  <si>
    <t>14*, 172*, 173*</t>
  </si>
  <si>
    <t>2094Х
2097Х</t>
  </si>
  <si>
    <t>Оприходование имущества в результате списания ОС</t>
  </si>
  <si>
    <t>30226.!=737*;
4015Х.КОСГУ</t>
  </si>
  <si>
    <t>131*, 189*</t>
  </si>
  <si>
    <t>1096Х.КОСГУ
1097Х.КОСГУ
1098Х.КОСГУ</t>
  </si>
  <si>
    <r>
      <t>40160</t>
    </r>
    <r>
      <rPr>
        <sz val="11"/>
        <rFont val="Calibri"/>
        <family val="2"/>
        <charset val="204"/>
        <scheme val="minor"/>
      </rPr>
      <t>.КОСГУ</t>
    </r>
  </si>
  <si>
    <t>30293
20893</t>
  </si>
  <si>
    <t>любой, кроме 40130</t>
  </si>
  <si>
    <t>любой, кроме 20134, 20589, 40130</t>
  </si>
  <si>
    <t>2.200.12</t>
  </si>
  <si>
    <t>Только по КВР 853</t>
  </si>
  <si>
    <t>Штрафы, пени, иные санкции за нарушение долговых обязательств</t>
  </si>
  <si>
    <t>2.200.11</t>
  </si>
  <si>
    <t>296*, 297*, 298*, 299*</t>
  </si>
  <si>
    <t>30296, 30297, 30298, 30299,
20896, 20897, 20898, 20899</t>
  </si>
  <si>
    <t>Только по КВР 831 и 832</t>
  </si>
  <si>
    <t>Расходы по возмещению причиненного ущерба</t>
  </si>
  <si>
    <t>Доходы от выбытия активов</t>
  </si>
  <si>
    <t>22*,
21*</t>
  </si>
  <si>
    <t>любой, кроме 109ХХ</t>
  </si>
  <si>
    <t>любой, кроме 109ХХ и 303ХХ</t>
  </si>
  <si>
    <t>любой, кроме 109ХХ, 30226, 303ХХ и 4015Х.КОСГУ</t>
  </si>
  <si>
    <t>2.200.10</t>
  </si>
  <si>
    <t>20989
2057Х
40140.КОСГУ</t>
  </si>
  <si>
    <t xml:space="preserve">Приложение к инструкции по
формированию пользовательского отчета 
«Расчет и выгрузка налоговой декларации 
по налогу на прибыль в формате 5.09 
(ЕД-7-3/655@ от 11.09.2020)»
</t>
  </si>
  <si>
    <t>Налоговая декларация по налогу на прибыль (расчет показателей)</t>
  </si>
</sst>
</file>

<file path=xl/styles.xml><?xml version="1.0" encoding="utf-8"?>
<styleSheet xmlns="http://schemas.openxmlformats.org/spreadsheetml/2006/main">
  <numFmts count="1">
    <numFmt numFmtId="164" formatCode="#,##0\ _₽"/>
  </numFmts>
  <fonts count="2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b/>
      <i/>
      <sz val="14"/>
      <color indexed="8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u/>
      <sz val="11"/>
      <name val="Calibri"/>
      <family val="2"/>
      <charset val="204"/>
    </font>
    <font>
      <b/>
      <i/>
      <sz val="14"/>
      <color indexed="10"/>
      <name val="Calibri"/>
      <family val="2"/>
      <charset val="204"/>
    </font>
    <font>
      <i/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205">
    <xf numFmtId="0" fontId="0" fillId="0" borderId="0" xfId="0"/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3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horizontal="left" vertical="center" wrapText="1"/>
    </xf>
    <xf numFmtId="164" fontId="0" fillId="3" borderId="6" xfId="1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vertical="center" wrapText="1"/>
    </xf>
    <xf numFmtId="0" fontId="0" fillId="2" borderId="1" xfId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49" fontId="0" fillId="2" borderId="1" xfId="1" applyNumberFormat="1" applyFon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9" xfId="0" applyFont="1" applyFill="1" applyBorder="1" applyAlignment="1">
      <alignment vertical="center" wrapText="1"/>
    </xf>
    <xf numFmtId="0" fontId="0" fillId="2" borderId="9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2" borderId="9" xfId="1" applyFont="1" applyFill="1" applyBorder="1" applyAlignment="1">
      <alignment horizontal="left" wrapText="1"/>
    </xf>
    <xf numFmtId="0" fontId="0" fillId="2" borderId="1" xfId="1" applyFont="1" applyFill="1" applyBorder="1" applyAlignment="1">
      <alignment horizontal="left" wrapText="1"/>
    </xf>
    <xf numFmtId="0" fontId="0" fillId="2" borderId="10" xfId="1" applyFont="1" applyFill="1" applyBorder="1" applyAlignment="1">
      <alignment horizontal="left" wrapText="1"/>
    </xf>
    <xf numFmtId="0" fontId="0" fillId="2" borderId="1" xfId="1" applyFont="1" applyFill="1" applyBorder="1" applyAlignment="1">
      <alignment horizontal="left" vertical="center" wrapText="1"/>
    </xf>
    <xf numFmtId="4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left" vertical="center" wrapText="1"/>
    </xf>
    <xf numFmtId="0" fontId="0" fillId="2" borderId="14" xfId="1" applyFont="1" applyFill="1" applyBorder="1" applyAlignment="1">
      <alignment vertical="center" wrapText="1" shrinkToFit="1"/>
    </xf>
    <xf numFmtId="0" fontId="0" fillId="2" borderId="15" xfId="1" applyFont="1" applyFill="1" applyBorder="1" applyAlignment="1">
      <alignment vertical="center" wrapText="1" shrinkToFit="1"/>
    </xf>
    <xf numFmtId="49" fontId="3" fillId="0" borderId="16" xfId="0" applyNumberFormat="1" applyFont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0" fillId="2" borderId="8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left" vertical="center" wrapText="1"/>
    </xf>
    <xf numFmtId="164" fontId="5" fillId="4" borderId="18" xfId="0" applyNumberFormat="1" applyFont="1" applyFill="1" applyBorder="1" applyAlignment="1">
      <alignment horizontal="left" vertical="center" wrapText="1"/>
    </xf>
    <xf numFmtId="164" fontId="5" fillId="2" borderId="18" xfId="0" applyNumberFormat="1" applyFont="1" applyFill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left" vertical="center" wrapText="1"/>
    </xf>
    <xf numFmtId="0" fontId="4" fillId="2" borderId="14" xfId="1" applyFont="1" applyFill="1" applyBorder="1" applyAlignment="1">
      <alignment vertical="center" wrapText="1" shrinkToFit="1"/>
    </xf>
    <xf numFmtId="49" fontId="4" fillId="2" borderId="20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vertical="center" wrapText="1" shrinkToFit="1"/>
    </xf>
    <xf numFmtId="164" fontId="2" fillId="2" borderId="22" xfId="0" applyNumberFormat="1" applyFont="1" applyFill="1" applyBorder="1" applyAlignment="1">
      <alignment horizontal="left" vertical="center" wrapText="1"/>
    </xf>
    <xf numFmtId="0" fontId="0" fillId="2" borderId="14" xfId="1" applyFont="1" applyFill="1" applyBorder="1" applyAlignment="1">
      <alignment horizontal="left" vertical="center" wrapText="1" indent="2" shrinkToFit="1"/>
    </xf>
    <xf numFmtId="0" fontId="0" fillId="2" borderId="15" xfId="1" applyFont="1" applyFill="1" applyBorder="1" applyAlignment="1">
      <alignment horizontal="left" vertical="center" wrapText="1" indent="2" shrinkToFit="1"/>
    </xf>
    <xf numFmtId="164" fontId="11" fillId="2" borderId="19" xfId="0" applyNumberFormat="1" applyFont="1" applyFill="1" applyBorder="1" applyAlignment="1">
      <alignment horizontal="left" vertical="center" wrapText="1"/>
    </xf>
    <xf numFmtId="164" fontId="11" fillId="2" borderId="13" xfId="0" applyNumberFormat="1" applyFont="1" applyFill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center" wrapText="1" indent="1" shrinkToFit="1"/>
    </xf>
    <xf numFmtId="49" fontId="0" fillId="2" borderId="25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2" borderId="26" xfId="0" applyNumberFormat="1" applyFont="1" applyFill="1" applyBorder="1" applyAlignment="1">
      <alignment horizontal="center" vertical="center" wrapText="1"/>
    </xf>
    <xf numFmtId="49" fontId="0" fillId="2" borderId="1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9" fontId="0" fillId="2" borderId="9" xfId="1" applyNumberFormat="1" applyFont="1" applyFill="1" applyBorder="1" applyAlignment="1">
      <alignment horizontal="center" vertical="center" wrapText="1"/>
    </xf>
    <xf numFmtId="0" fontId="0" fillId="5" borderId="1" xfId="1" applyFont="1" applyFill="1" applyBorder="1" applyAlignment="1">
      <alignment horizontal="center" vertical="center" wrapText="1"/>
    </xf>
    <xf numFmtId="49" fontId="0" fillId="5" borderId="1" xfId="1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49" fontId="0" fillId="5" borderId="9" xfId="0" applyNumberFormat="1" applyFont="1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49" fontId="0" fillId="5" borderId="10" xfId="0" applyNumberFormat="1" applyFont="1" applyFill="1" applyBorder="1" applyAlignment="1">
      <alignment horizontal="center" vertical="center" wrapText="1"/>
    </xf>
    <xf numFmtId="164" fontId="2" fillId="2" borderId="27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5" borderId="1" xfId="0" applyFont="1" applyFill="1" applyBorder="1" applyAlignment="1">
      <alignment vertical="center" wrapText="1"/>
    </xf>
    <xf numFmtId="164" fontId="2" fillId="2" borderId="28" xfId="0" applyNumberFormat="1" applyFont="1" applyFill="1" applyBorder="1" applyAlignment="1">
      <alignment horizontal="left" vertical="center" wrapText="1"/>
    </xf>
    <xf numFmtId="0" fontId="13" fillId="2" borderId="14" xfId="1" applyFont="1" applyFill="1" applyBorder="1" applyAlignment="1">
      <alignment horizontal="left" vertical="center" wrapText="1" indent="2" shrinkToFit="1"/>
    </xf>
    <xf numFmtId="0" fontId="7" fillId="5" borderId="1" xfId="1" applyFont="1" applyFill="1" applyBorder="1" applyAlignment="1">
      <alignment horizontal="center"/>
    </xf>
    <xf numFmtId="0" fontId="0" fillId="5" borderId="1" xfId="0" applyFont="1" applyFill="1" applyBorder="1" applyAlignment="1">
      <alignment horizontal="left" vertical="center" wrapText="1"/>
    </xf>
    <xf numFmtId="164" fontId="6" fillId="2" borderId="13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center" vertical="center" wrapText="1"/>
    </xf>
    <xf numFmtId="49" fontId="7" fillId="5" borderId="1" xfId="1" applyNumberFormat="1" applyFont="1" applyFill="1" applyBorder="1" applyAlignment="1">
      <alignment horizontal="center" vertical="center" wrapText="1"/>
    </xf>
    <xf numFmtId="49" fontId="7" fillId="5" borderId="1" xfId="1" applyNumberFormat="1" applyFont="1" applyFill="1" applyBorder="1" applyAlignment="1">
      <alignment horizontal="center" vertical="center"/>
    </xf>
    <xf numFmtId="49" fontId="0" fillId="6" borderId="11" xfId="0" applyNumberFormat="1" applyFont="1" applyFill="1" applyBorder="1" applyAlignment="1">
      <alignment vertical="center" wrapText="1"/>
    </xf>
    <xf numFmtId="49" fontId="0" fillId="6" borderId="10" xfId="0" applyNumberFormat="1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0" fontId="7" fillId="5" borderId="1" xfId="1" applyFont="1" applyFill="1" applyBorder="1" applyAlignment="1">
      <alignment horizontal="center" wrapText="1"/>
    </xf>
    <xf numFmtId="0" fontId="7" fillId="2" borderId="14" xfId="1" applyFont="1" applyFill="1" applyBorder="1" applyAlignment="1">
      <alignment vertical="center" wrapText="1" shrinkToFit="1"/>
    </xf>
    <xf numFmtId="49" fontId="0" fillId="2" borderId="0" xfId="0" applyNumberFormat="1" applyFont="1" applyFill="1" applyAlignment="1">
      <alignment vertical="center" wrapText="1"/>
    </xf>
    <xf numFmtId="164" fontId="15" fillId="2" borderId="18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left" vertical="center" wrapText="1"/>
    </xf>
    <xf numFmtId="49" fontId="0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5" borderId="11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0" fontId="0" fillId="2" borderId="9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/>
    </xf>
    <xf numFmtId="0" fontId="7" fillId="5" borderId="11" xfId="1" applyFont="1" applyFill="1" applyBorder="1" applyAlignment="1">
      <alignment horizontal="center"/>
    </xf>
    <xf numFmtId="0" fontId="7" fillId="5" borderId="10" xfId="1" applyFont="1" applyFill="1" applyBorder="1" applyAlignment="1">
      <alignment horizontal="center"/>
    </xf>
    <xf numFmtId="0" fontId="8" fillId="5" borderId="9" xfId="1" applyFont="1" applyFill="1" applyBorder="1" applyAlignment="1">
      <alignment horizontal="center"/>
    </xf>
    <xf numFmtId="0" fontId="8" fillId="5" borderId="11" xfId="1" applyFont="1" applyFill="1" applyBorder="1" applyAlignment="1">
      <alignment horizontal="center"/>
    </xf>
    <xf numFmtId="0" fontId="7" fillId="5" borderId="11" xfId="1" applyFont="1" applyFill="1" applyBorder="1" applyAlignment="1">
      <alignment horizontal="center" vertical="center"/>
    </xf>
    <xf numFmtId="0" fontId="8" fillId="5" borderId="10" xfId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left" vertical="center" wrapText="1"/>
    </xf>
    <xf numFmtId="49" fontId="7" fillId="7" borderId="1" xfId="1" applyNumberFormat="1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left" vertical="center" wrapText="1"/>
    </xf>
    <xf numFmtId="49" fontId="0" fillId="5" borderId="9" xfId="1" applyNumberFormat="1" applyFont="1" applyFill="1" applyBorder="1" applyAlignment="1">
      <alignment horizontal="center" vertical="center" wrapText="1"/>
    </xf>
    <xf numFmtId="49" fontId="0" fillId="5" borderId="10" xfId="1" applyNumberFormat="1" applyFont="1" applyFill="1" applyBorder="1" applyAlignment="1">
      <alignment horizontal="center" vertical="center" wrapText="1"/>
    </xf>
    <xf numFmtId="49" fontId="18" fillId="7" borderId="1" xfId="1" applyNumberFormat="1" applyFont="1" applyFill="1" applyBorder="1" applyAlignment="1">
      <alignment horizontal="center" vertical="center" wrapText="1"/>
    </xf>
    <xf numFmtId="0" fontId="18" fillId="7" borderId="1" xfId="1" applyFont="1" applyFill="1" applyBorder="1" applyAlignment="1">
      <alignment horizontal="center" vertical="center" wrapText="1"/>
    </xf>
    <xf numFmtId="0" fontId="0" fillId="0" borderId="14" xfId="1" applyFont="1" applyFill="1" applyBorder="1" applyAlignment="1">
      <alignment vertical="center" wrapText="1" shrinkToFit="1"/>
    </xf>
    <xf numFmtId="0" fontId="18" fillId="0" borderId="14" xfId="1" applyFont="1" applyFill="1" applyBorder="1" applyAlignment="1">
      <alignment horizontal="left" vertical="center" wrapText="1" indent="2" shrinkToFit="1"/>
    </xf>
    <xf numFmtId="49" fontId="18" fillId="0" borderId="9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49" fontId="18" fillId="7" borderId="9" xfId="1" applyNumberFormat="1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49" fontId="18" fillId="5" borderId="1" xfId="1" applyNumberFormat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left" vertical="center" wrapText="1" indent="2" shrinkToFi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0" fillId="0" borderId="36" xfId="0" applyFont="1" applyBorder="1" applyAlignment="1">
      <alignment vertical="center" wrapText="1"/>
    </xf>
    <xf numFmtId="0" fontId="18" fillId="2" borderId="14" xfId="1" applyFont="1" applyFill="1" applyBorder="1" applyAlignment="1">
      <alignment vertical="center" wrapText="1" shrinkToFit="1"/>
    </xf>
    <xf numFmtId="0" fontId="0" fillId="2" borderId="36" xfId="0" applyFont="1" applyFill="1" applyBorder="1" applyAlignment="1">
      <alignment vertical="center" wrapText="1"/>
    </xf>
    <xf numFmtId="0" fontId="0" fillId="2" borderId="38" xfId="1" applyFont="1" applyFill="1" applyBorder="1" applyAlignment="1">
      <alignment horizontal="left" vertical="center" wrapText="1" indent="2" shrinkToFit="1"/>
    </xf>
    <xf numFmtId="0" fontId="0" fillId="2" borderId="37" xfId="0" applyFont="1" applyFill="1" applyBorder="1" applyAlignment="1">
      <alignment vertical="center" wrapText="1"/>
    </xf>
    <xf numFmtId="0" fontId="0" fillId="2" borderId="37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8" fillId="5" borderId="1" xfId="1" applyFont="1" applyFill="1" applyBorder="1" applyAlignment="1">
      <alignment horizontal="center" vertical="center"/>
    </xf>
    <xf numFmtId="49" fontId="8" fillId="7" borderId="1" xfId="1" applyNumberFormat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left" vertical="center" wrapText="1"/>
    </xf>
    <xf numFmtId="0" fontId="0" fillId="2" borderId="9" xfId="1" applyFont="1" applyFill="1" applyBorder="1" applyAlignment="1">
      <alignment horizontal="left" vertical="center" wrapText="1"/>
    </xf>
    <xf numFmtId="0" fontId="0" fillId="2" borderId="11" xfId="1" applyFont="1" applyFill="1" applyBorder="1" applyAlignment="1">
      <alignment horizontal="left" vertical="center" wrapText="1"/>
    </xf>
    <xf numFmtId="0" fontId="0" fillId="2" borderId="10" xfId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30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0" fillId="5" borderId="9" xfId="1" applyNumberFormat="1" applyFont="1" applyFill="1" applyBorder="1" applyAlignment="1">
      <alignment horizontal="center" vertical="center" wrapText="1"/>
    </xf>
    <xf numFmtId="49" fontId="0" fillId="5" borderId="10" xfId="1" applyNumberFormat="1" applyFont="1" applyFill="1" applyBorder="1" applyAlignment="1">
      <alignment horizontal="center" vertical="center" wrapText="1"/>
    </xf>
    <xf numFmtId="49" fontId="0" fillId="5" borderId="11" xfId="1" applyNumberFormat="1" applyFont="1" applyFill="1" applyBorder="1" applyAlignment="1">
      <alignment horizontal="center" vertical="center" wrapText="1"/>
    </xf>
    <xf numFmtId="49" fontId="0" fillId="5" borderId="9" xfId="0" applyNumberFormat="1" applyFont="1" applyFill="1" applyBorder="1" applyAlignment="1">
      <alignment horizontal="center" vertical="center" wrapText="1"/>
    </xf>
    <xf numFmtId="49" fontId="0" fillId="5" borderId="10" xfId="0" applyNumberFormat="1" applyFont="1" applyFill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49" fontId="18" fillId="7" borderId="9" xfId="1" applyNumberFormat="1" applyFont="1" applyFill="1" applyBorder="1" applyAlignment="1">
      <alignment horizontal="center" vertical="center" wrapText="1"/>
    </xf>
    <xf numFmtId="49" fontId="18" fillId="7" borderId="11" xfId="1" applyNumberFormat="1" applyFont="1" applyFill="1" applyBorder="1" applyAlignment="1">
      <alignment horizontal="center" vertical="center" wrapText="1"/>
    </xf>
    <xf numFmtId="49" fontId="18" fillId="7" borderId="10" xfId="1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left" vertical="center" wrapText="1"/>
    </xf>
    <xf numFmtId="164" fontId="2" fillId="2" borderId="34" xfId="0" applyNumberFormat="1" applyFont="1" applyFill="1" applyBorder="1" applyAlignment="1">
      <alignment horizontal="left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49" fontId="0" fillId="2" borderId="10" xfId="0" applyNumberFormat="1" applyFont="1" applyFill="1" applyBorder="1" applyAlignment="1">
      <alignment horizontal="center" vertical="center" wrapText="1"/>
    </xf>
    <xf numFmtId="0" fontId="0" fillId="2" borderId="12" xfId="1" applyFont="1" applyFill="1" applyBorder="1" applyAlignment="1">
      <alignment horizontal="left" vertical="center" wrapText="1" indent="2" shrinkToFit="1"/>
    </xf>
    <xf numFmtId="0" fontId="0" fillId="2" borderId="35" xfId="1" applyFont="1" applyFill="1" applyBorder="1" applyAlignment="1">
      <alignment horizontal="left" vertical="center" wrapText="1" indent="2" shrinkToFit="1"/>
    </xf>
    <xf numFmtId="164" fontId="0" fillId="3" borderId="9" xfId="1" applyNumberFormat="1" applyFont="1" applyFill="1" applyBorder="1" applyAlignment="1">
      <alignment horizontal="left" vertical="center" wrapText="1"/>
    </xf>
    <xf numFmtId="164" fontId="0" fillId="3" borderId="10" xfId="1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right" vertical="center" wrapText="1"/>
    </xf>
    <xf numFmtId="49" fontId="1" fillId="2" borderId="25" xfId="0" applyNumberFormat="1" applyFont="1" applyFill="1" applyBorder="1" applyAlignment="1">
      <alignment horizontal="right" vertical="center" wrapText="1"/>
    </xf>
    <xf numFmtId="49" fontId="1" fillId="2" borderId="30" xfId="0" applyNumberFormat="1" applyFont="1" applyFill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  <xf numFmtId="0" fontId="7" fillId="7" borderId="11" xfId="1" applyFont="1" applyFill="1" applyBorder="1" applyAlignment="1">
      <alignment horizontal="center" vertical="center" wrapText="1"/>
    </xf>
    <xf numFmtId="0" fontId="7" fillId="7" borderId="10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49" fontId="18" fillId="5" borderId="9" xfId="1" applyNumberFormat="1" applyFont="1" applyFill="1" applyBorder="1" applyAlignment="1">
      <alignment horizontal="center" vertical="center" wrapText="1"/>
    </xf>
    <xf numFmtId="49" fontId="18" fillId="5" borderId="11" xfId="1" applyNumberFormat="1" applyFont="1" applyFill="1" applyBorder="1" applyAlignment="1">
      <alignment horizontal="center" vertical="center" wrapText="1"/>
    </xf>
    <xf numFmtId="49" fontId="18" fillId="5" borderId="10" xfId="1" applyNumberFormat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E1" sqref="E1"/>
    </sheetView>
  </sheetViews>
  <sheetFormatPr defaultRowHeight="15"/>
  <cols>
    <col min="1" max="1" width="21.5703125" style="200" customWidth="1"/>
    <col min="2" max="2" width="9.140625" style="200"/>
    <col min="3" max="3" width="7.42578125" style="200" customWidth="1"/>
    <col min="4" max="4" width="4.5703125" style="200" customWidth="1"/>
    <col min="5" max="5" width="45" style="200" customWidth="1"/>
    <col min="6" max="6" width="13.28515625" style="200" customWidth="1"/>
    <col min="7" max="16384" width="9.140625" style="200"/>
  </cols>
  <sheetData>
    <row r="1" spans="1:6" ht="91.5" customHeight="1">
      <c r="D1" s="201"/>
      <c r="E1" s="204" t="s">
        <v>338</v>
      </c>
      <c r="F1" s="201"/>
    </row>
    <row r="16" spans="1:6" ht="18.75">
      <c r="A16" s="203" t="s">
        <v>339</v>
      </c>
      <c r="B16" s="203"/>
      <c r="C16" s="203"/>
      <c r="D16" s="203"/>
      <c r="E16" s="203"/>
      <c r="F16" s="202"/>
    </row>
  </sheetData>
  <mergeCells count="1">
    <mergeCell ref="A16:E16"/>
  </mergeCells>
  <pageMargins left="0.7" right="0.61" top="0.75" bottom="0.75" header="0.28999999999999998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B1:R46"/>
  <sheetViews>
    <sheetView showGridLines="0" view="pageBreakPreview" topLeftCell="B4" zoomScale="85" zoomScaleNormal="100" zoomScaleSheetLayoutView="85" workbookViewId="0">
      <selection activeCell="B4" sqref="B4"/>
    </sheetView>
  </sheetViews>
  <sheetFormatPr defaultRowHeight="15"/>
  <cols>
    <col min="1" max="1" width="2.7109375" style="2" customWidth="1"/>
    <col min="2" max="2" width="76" style="2" bestFit="1" customWidth="1"/>
    <col min="3" max="3" width="8.5703125" style="10" customWidth="1"/>
    <col min="4" max="4" width="17.42578125" style="2" hidden="1" customWidth="1"/>
    <col min="5" max="5" width="2.7109375" style="2" customWidth="1"/>
    <col min="6" max="6" width="10" style="2" customWidth="1"/>
    <col min="7" max="7" width="13.42578125" style="2" customWidth="1"/>
    <col min="8" max="8" width="12.28515625" style="2" customWidth="1"/>
    <col min="9" max="9" width="28.85546875" style="2" customWidth="1"/>
    <col min="10" max="10" width="12.5703125" style="2" hidden="1" customWidth="1"/>
    <col min="11" max="11" width="12.28515625" style="2" bestFit="1" customWidth="1"/>
    <col min="12" max="12" width="9.140625" style="2" customWidth="1"/>
    <col min="13" max="13" width="28.85546875" style="2" customWidth="1"/>
    <col min="14" max="14" width="10.28515625" style="2" hidden="1" customWidth="1"/>
    <col min="15" max="15" width="17.28515625" style="2" hidden="1" customWidth="1"/>
    <col min="16" max="16" width="9.140625" style="2"/>
    <col min="17" max="17" width="18.85546875" style="31" bestFit="1" customWidth="1"/>
    <col min="18" max="18" width="87.7109375" style="2" customWidth="1"/>
    <col min="19" max="16384" width="9.140625" style="2"/>
  </cols>
  <sheetData>
    <row r="1" spans="2:18" ht="15.75" thickBot="1"/>
    <row r="2" spans="2:18">
      <c r="B2" s="154" t="s">
        <v>12</v>
      </c>
      <c r="C2" s="155"/>
      <c r="D2" s="156"/>
      <c r="E2" s="139"/>
    </row>
    <row r="3" spans="2:18">
      <c r="B3" s="157" t="s">
        <v>0</v>
      </c>
      <c r="C3" s="158"/>
      <c r="D3" s="159"/>
      <c r="E3" s="139"/>
      <c r="F3" s="68" t="s">
        <v>105</v>
      </c>
      <c r="I3" s="68"/>
    </row>
    <row r="4" spans="2:18" ht="30" customHeight="1">
      <c r="B4" s="38" t="s">
        <v>7</v>
      </c>
      <c r="C4" s="3" t="s">
        <v>1</v>
      </c>
      <c r="D4" s="39" t="s">
        <v>3</v>
      </c>
      <c r="E4" s="139"/>
      <c r="F4" s="146"/>
      <c r="G4" s="160" t="s">
        <v>188</v>
      </c>
      <c r="H4" s="161"/>
      <c r="I4" s="161"/>
      <c r="J4" s="162"/>
      <c r="K4" s="160" t="s">
        <v>187</v>
      </c>
      <c r="L4" s="161"/>
      <c r="M4" s="161"/>
      <c r="N4" s="162"/>
      <c r="P4" s="145"/>
    </row>
    <row r="5" spans="2:18" ht="15.75" customHeight="1" thickBot="1">
      <c r="B5" s="40" t="s">
        <v>4</v>
      </c>
      <c r="C5" s="9" t="s">
        <v>5</v>
      </c>
      <c r="D5" s="47" t="s">
        <v>6</v>
      </c>
      <c r="E5" s="139"/>
      <c r="F5" s="4"/>
      <c r="G5" s="168" t="s">
        <v>24</v>
      </c>
      <c r="H5" s="169"/>
      <c r="I5" s="170"/>
      <c r="J5" s="153" t="s">
        <v>25</v>
      </c>
      <c r="K5" s="160" t="s">
        <v>195</v>
      </c>
      <c r="L5" s="161"/>
      <c r="M5" s="162"/>
      <c r="N5" s="153" t="s">
        <v>26</v>
      </c>
      <c r="O5" s="153" t="s">
        <v>27</v>
      </c>
      <c r="Q5" s="153" t="s">
        <v>55</v>
      </c>
      <c r="R5" s="153" t="s">
        <v>56</v>
      </c>
    </row>
    <row r="6" spans="2:18" ht="19.5" thickBot="1">
      <c r="B6" s="54" t="s">
        <v>19</v>
      </c>
      <c r="C6" s="55" t="s">
        <v>8</v>
      </c>
      <c r="D6" s="51">
        <f>SUM(D7:D9)</f>
        <v>4240</v>
      </c>
      <c r="E6" s="139"/>
      <c r="F6" s="12" t="s">
        <v>21</v>
      </c>
      <c r="G6" s="12" t="s">
        <v>22</v>
      </c>
      <c r="H6" s="12" t="s">
        <v>23</v>
      </c>
      <c r="I6" s="116" t="s">
        <v>288</v>
      </c>
      <c r="J6" s="153"/>
      <c r="K6" s="12" t="s">
        <v>22</v>
      </c>
      <c r="L6" s="12" t="s">
        <v>23</v>
      </c>
      <c r="M6" s="115" t="s">
        <v>288</v>
      </c>
      <c r="N6" s="153"/>
      <c r="O6" s="153"/>
      <c r="Q6" s="153"/>
      <c r="R6" s="153"/>
    </row>
    <row r="7" spans="2:18" ht="75">
      <c r="B7" s="45" t="s">
        <v>221</v>
      </c>
      <c r="C7" s="64" t="s">
        <v>123</v>
      </c>
      <c r="D7" s="50">
        <f>O7</f>
        <v>1210</v>
      </c>
      <c r="E7" s="139"/>
      <c r="F7" s="70" t="s">
        <v>253</v>
      </c>
      <c r="G7" s="71" t="s">
        <v>146</v>
      </c>
      <c r="H7" s="71" t="s">
        <v>116</v>
      </c>
      <c r="I7" s="70" t="s">
        <v>296</v>
      </c>
      <c r="J7" s="13">
        <v>1210</v>
      </c>
      <c r="K7" s="73" t="s">
        <v>116</v>
      </c>
      <c r="L7" s="74" t="s">
        <v>190</v>
      </c>
      <c r="M7" s="70" t="s">
        <v>296</v>
      </c>
      <c r="N7" s="14"/>
      <c r="O7" s="5">
        <f>J7-N7</f>
        <v>1210</v>
      </c>
      <c r="Q7" s="150" t="s">
        <v>53</v>
      </c>
      <c r="R7" s="4" t="s">
        <v>54</v>
      </c>
    </row>
    <row r="8" spans="2:18" ht="30">
      <c r="B8" s="45" t="s">
        <v>189</v>
      </c>
      <c r="C8" s="1" t="s">
        <v>124</v>
      </c>
      <c r="D8" s="44">
        <f>O8</f>
        <v>1310</v>
      </c>
      <c r="E8" s="139"/>
      <c r="F8" s="70" t="s">
        <v>252</v>
      </c>
      <c r="G8" s="71" t="s">
        <v>147</v>
      </c>
      <c r="H8" s="71" t="s">
        <v>116</v>
      </c>
      <c r="I8" s="70" t="s">
        <v>294</v>
      </c>
      <c r="J8" s="13">
        <v>1310</v>
      </c>
      <c r="K8" s="72" t="s">
        <v>116</v>
      </c>
      <c r="L8" s="75" t="s">
        <v>190</v>
      </c>
      <c r="M8" s="70" t="s">
        <v>302</v>
      </c>
      <c r="N8" s="14"/>
      <c r="O8" s="5">
        <f>J8-N8</f>
        <v>1310</v>
      </c>
      <c r="Q8" s="151"/>
      <c r="R8" s="7"/>
    </row>
    <row r="9" spans="2:18" ht="45.75" thickBot="1">
      <c r="B9" s="140" t="s">
        <v>331</v>
      </c>
      <c r="C9" s="1" t="s">
        <v>125</v>
      </c>
      <c r="D9" s="53">
        <f>O9</f>
        <v>1720</v>
      </c>
      <c r="E9" s="139"/>
      <c r="F9" s="70" t="s">
        <v>254</v>
      </c>
      <c r="G9" s="123" t="s">
        <v>337</v>
      </c>
      <c r="H9" s="71" t="s">
        <v>116</v>
      </c>
      <c r="I9" s="70" t="s">
        <v>297</v>
      </c>
      <c r="J9" s="13">
        <v>1720</v>
      </c>
      <c r="K9" s="76" t="s">
        <v>116</v>
      </c>
      <c r="L9" s="77" t="s">
        <v>190</v>
      </c>
      <c r="M9" s="70" t="s">
        <v>297</v>
      </c>
      <c r="N9" s="14"/>
      <c r="O9" s="5">
        <f>J9-N9</f>
        <v>1720</v>
      </c>
      <c r="Q9" s="152"/>
      <c r="R9" s="8"/>
    </row>
    <row r="10" spans="2:18" ht="19.5" thickBot="1">
      <c r="B10" s="57" t="s">
        <v>28</v>
      </c>
      <c r="C10" s="55" t="s">
        <v>29</v>
      </c>
      <c r="D10" s="51">
        <f>SUM(D11:D12)</f>
        <v>2650</v>
      </c>
      <c r="E10" s="139"/>
      <c r="Q10" s="29"/>
    </row>
    <row r="11" spans="2:18" ht="18.75">
      <c r="B11" s="45" t="s">
        <v>209</v>
      </c>
      <c r="C11" s="64" t="s">
        <v>126</v>
      </c>
      <c r="D11" s="50">
        <f>O11</f>
        <v>1310</v>
      </c>
      <c r="E11" s="139"/>
      <c r="F11" s="70" t="s">
        <v>252</v>
      </c>
      <c r="G11" s="71" t="s">
        <v>106</v>
      </c>
      <c r="H11" s="71" t="s">
        <v>116</v>
      </c>
      <c r="I11" s="70" t="s">
        <v>295</v>
      </c>
      <c r="J11" s="13">
        <v>1310</v>
      </c>
      <c r="K11" s="72" t="s">
        <v>116</v>
      </c>
      <c r="L11" s="72">
        <v>30304</v>
      </c>
      <c r="M11" s="70" t="s">
        <v>295</v>
      </c>
      <c r="N11" s="14"/>
      <c r="O11" s="5">
        <f>J11-N11</f>
        <v>1310</v>
      </c>
      <c r="Q11" s="149" t="s">
        <v>53</v>
      </c>
    </row>
    <row r="12" spans="2:18" ht="30.75" thickBot="1">
      <c r="B12" s="45" t="s">
        <v>30</v>
      </c>
      <c r="C12" s="65" t="s">
        <v>127</v>
      </c>
      <c r="D12" s="53">
        <f>O12</f>
        <v>1340</v>
      </c>
      <c r="E12" s="139"/>
      <c r="F12" s="70" t="s">
        <v>255</v>
      </c>
      <c r="G12" s="71" t="s">
        <v>107</v>
      </c>
      <c r="H12" s="71" t="s">
        <v>116</v>
      </c>
      <c r="I12" s="70" t="s">
        <v>298</v>
      </c>
      <c r="J12" s="13">
        <v>1340</v>
      </c>
      <c r="K12" s="72" t="s">
        <v>116</v>
      </c>
      <c r="L12" s="72">
        <v>30304</v>
      </c>
      <c r="M12" s="70" t="s">
        <v>298</v>
      </c>
      <c r="N12" s="14"/>
      <c r="O12" s="5">
        <f>J12-N12</f>
        <v>1340</v>
      </c>
      <c r="Q12" s="149"/>
    </row>
    <row r="13" spans="2:18" ht="19.5" thickBot="1">
      <c r="B13" s="57" t="s">
        <v>31</v>
      </c>
      <c r="C13" s="55" t="s">
        <v>9</v>
      </c>
      <c r="D13" s="51">
        <f>SUM(D14:D26,D27,D30,D33)</f>
        <v>30690</v>
      </c>
      <c r="E13" s="139"/>
      <c r="Q13" s="29"/>
    </row>
    <row r="14" spans="2:18" ht="30">
      <c r="B14" s="45" t="s">
        <v>32</v>
      </c>
      <c r="C14" s="64" t="s">
        <v>128</v>
      </c>
      <c r="D14" s="50">
        <f>O14</f>
        <v>1400</v>
      </c>
      <c r="E14" s="139"/>
      <c r="F14" s="124" t="s">
        <v>313</v>
      </c>
      <c r="G14" s="123" t="s">
        <v>314</v>
      </c>
      <c r="H14" s="163" t="s">
        <v>116</v>
      </c>
      <c r="I14" s="70" t="s">
        <v>290</v>
      </c>
      <c r="J14" s="11">
        <v>1400</v>
      </c>
      <c r="K14" s="166" t="s">
        <v>116</v>
      </c>
      <c r="L14" s="166">
        <v>30304</v>
      </c>
      <c r="M14" s="74"/>
      <c r="N14" s="11"/>
      <c r="O14" s="5">
        <f t="shared" ref="O14:O26" si="0">J14-N14</f>
        <v>1400</v>
      </c>
      <c r="Q14" s="32" t="s">
        <v>43</v>
      </c>
    </row>
    <row r="15" spans="2:18" ht="30">
      <c r="B15" s="45" t="s">
        <v>33</v>
      </c>
      <c r="C15" s="1" t="s">
        <v>129</v>
      </c>
      <c r="D15" s="44">
        <f>O15</f>
        <v>1350</v>
      </c>
      <c r="E15" s="139"/>
      <c r="F15" s="70" t="s">
        <v>256</v>
      </c>
      <c r="G15" s="71" t="s">
        <v>108</v>
      </c>
      <c r="H15" s="164"/>
      <c r="I15" s="70" t="s">
        <v>290</v>
      </c>
      <c r="J15" s="11">
        <v>1350</v>
      </c>
      <c r="K15" s="167"/>
      <c r="L15" s="167"/>
      <c r="M15" s="70" t="s">
        <v>290</v>
      </c>
      <c r="N15" s="11"/>
      <c r="O15" s="5">
        <f t="shared" si="0"/>
        <v>1350</v>
      </c>
      <c r="Q15" s="33" t="s">
        <v>44</v>
      </c>
      <c r="R15" s="6" t="s">
        <v>144</v>
      </c>
    </row>
    <row r="16" spans="2:18" ht="30">
      <c r="B16" s="45" t="s">
        <v>35</v>
      </c>
      <c r="C16" s="1" t="s">
        <v>130</v>
      </c>
      <c r="D16" s="44">
        <f t="shared" ref="D16:D26" si="1">O16</f>
        <v>1340</v>
      </c>
      <c r="E16" s="139"/>
      <c r="F16" s="70" t="s">
        <v>255</v>
      </c>
      <c r="G16" s="71" t="s">
        <v>107</v>
      </c>
      <c r="H16" s="71" t="s">
        <v>116</v>
      </c>
      <c r="I16" s="70" t="s">
        <v>299</v>
      </c>
      <c r="J16" s="13">
        <v>1340</v>
      </c>
      <c r="K16" s="72" t="s">
        <v>116</v>
      </c>
      <c r="L16" s="72">
        <v>30304</v>
      </c>
      <c r="M16" s="70" t="s">
        <v>299</v>
      </c>
      <c r="N16" s="14"/>
      <c r="O16" s="5">
        <f t="shared" si="0"/>
        <v>1340</v>
      </c>
      <c r="Q16" s="33" t="s">
        <v>44</v>
      </c>
    </row>
    <row r="17" spans="2:18" ht="30">
      <c r="B17" s="45" t="s">
        <v>197</v>
      </c>
      <c r="C17" s="1" t="s">
        <v>131</v>
      </c>
      <c r="D17" s="44">
        <f t="shared" si="1"/>
        <v>1730</v>
      </c>
      <c r="E17" s="139"/>
      <c r="F17" s="70" t="s">
        <v>257</v>
      </c>
      <c r="G17" s="71" t="s">
        <v>283</v>
      </c>
      <c r="H17" s="163" t="s">
        <v>116</v>
      </c>
      <c r="I17" s="70" t="s">
        <v>290</v>
      </c>
      <c r="J17" s="13">
        <v>1730</v>
      </c>
      <c r="K17" s="90"/>
      <c r="L17" s="90"/>
      <c r="M17" s="90"/>
      <c r="N17" s="14"/>
      <c r="O17" s="5">
        <f t="shared" si="0"/>
        <v>1730</v>
      </c>
      <c r="Q17" s="33" t="s">
        <v>48</v>
      </c>
    </row>
    <row r="18" spans="2:18" ht="18.75">
      <c r="B18" s="45" t="s">
        <v>196</v>
      </c>
      <c r="C18" s="1" t="s">
        <v>132</v>
      </c>
      <c r="D18" s="44">
        <f t="shared" si="1"/>
        <v>1890</v>
      </c>
      <c r="E18" s="139"/>
      <c r="F18" s="70">
        <v>189</v>
      </c>
      <c r="G18" s="71" t="s">
        <v>110</v>
      </c>
      <c r="H18" s="165"/>
      <c r="I18" s="70" t="s">
        <v>290</v>
      </c>
      <c r="J18" s="13">
        <v>1890</v>
      </c>
      <c r="K18" s="90"/>
      <c r="L18" s="90"/>
      <c r="M18" s="90"/>
      <c r="N18" s="14"/>
      <c r="O18" s="5">
        <f t="shared" si="0"/>
        <v>1890</v>
      </c>
      <c r="Q18" s="33" t="s">
        <v>48</v>
      </c>
    </row>
    <row r="19" spans="2:18" ht="45">
      <c r="B19" s="45" t="s">
        <v>36</v>
      </c>
      <c r="C19" s="1" t="s">
        <v>133</v>
      </c>
      <c r="D19" s="44">
        <f t="shared" si="1"/>
        <v>1820</v>
      </c>
      <c r="E19" s="139"/>
      <c r="F19" s="70" t="s">
        <v>258</v>
      </c>
      <c r="G19" s="71" t="s">
        <v>198</v>
      </c>
      <c r="H19" s="164"/>
      <c r="I19" s="70" t="s">
        <v>290</v>
      </c>
      <c r="J19" s="13">
        <v>1820</v>
      </c>
      <c r="K19" s="90"/>
      <c r="L19" s="90"/>
      <c r="M19" s="90"/>
      <c r="N19" s="14"/>
      <c r="O19" s="5">
        <f t="shared" si="0"/>
        <v>1820</v>
      </c>
      <c r="Q19" s="33" t="s">
        <v>44</v>
      </c>
    </row>
    <row r="20" spans="2:18" ht="30">
      <c r="B20" s="45" t="s">
        <v>37</v>
      </c>
      <c r="C20" s="1" t="s">
        <v>134</v>
      </c>
      <c r="D20" s="44">
        <f t="shared" si="1"/>
        <v>1720</v>
      </c>
      <c r="E20" s="139"/>
      <c r="F20" s="70" t="s">
        <v>254</v>
      </c>
      <c r="G20" s="71" t="s">
        <v>111</v>
      </c>
      <c r="H20" s="71" t="s">
        <v>116</v>
      </c>
      <c r="I20" s="70" t="s">
        <v>292</v>
      </c>
      <c r="J20" s="13">
        <v>1720</v>
      </c>
      <c r="K20" s="90"/>
      <c r="L20" s="90"/>
      <c r="M20" s="90"/>
      <c r="N20" s="14"/>
      <c r="O20" s="5">
        <f t="shared" si="0"/>
        <v>1720</v>
      </c>
      <c r="Q20" s="33" t="s">
        <v>44</v>
      </c>
    </row>
    <row r="21" spans="2:18" ht="18.75">
      <c r="B21" s="45" t="s">
        <v>192</v>
      </c>
      <c r="C21" s="1" t="s">
        <v>135</v>
      </c>
      <c r="D21" s="44">
        <f t="shared" si="1"/>
        <v>1240</v>
      </c>
      <c r="E21" s="139"/>
      <c r="F21" s="70" t="s">
        <v>259</v>
      </c>
      <c r="G21" s="71" t="s">
        <v>112</v>
      </c>
      <c r="H21" s="71" t="s">
        <v>116</v>
      </c>
      <c r="I21" s="70" t="s">
        <v>290</v>
      </c>
      <c r="J21" s="13">
        <v>1240</v>
      </c>
      <c r="K21" s="91"/>
      <c r="L21" s="91"/>
      <c r="M21" s="91"/>
      <c r="N21" s="14"/>
      <c r="O21" s="5">
        <f t="shared" si="0"/>
        <v>1240</v>
      </c>
      <c r="Q21" s="33" t="s">
        <v>49</v>
      </c>
    </row>
    <row r="22" spans="2:18" ht="30">
      <c r="B22" s="45" t="s">
        <v>38</v>
      </c>
      <c r="C22" s="1" t="s">
        <v>136</v>
      </c>
      <c r="D22" s="44">
        <f t="shared" si="1"/>
        <v>1710</v>
      </c>
      <c r="E22" s="139"/>
      <c r="F22" s="70" t="s">
        <v>260</v>
      </c>
      <c r="G22" s="123" t="s">
        <v>321</v>
      </c>
      <c r="H22" s="71" t="s">
        <v>116</v>
      </c>
      <c r="I22" s="70" t="s">
        <v>290</v>
      </c>
      <c r="J22" s="13">
        <v>1710</v>
      </c>
      <c r="K22" s="72" t="s">
        <v>116</v>
      </c>
      <c r="L22" s="72" t="s">
        <v>194</v>
      </c>
      <c r="M22" s="70" t="s">
        <v>290</v>
      </c>
      <c r="N22" s="14"/>
      <c r="O22" s="5">
        <f t="shared" si="0"/>
        <v>1710</v>
      </c>
      <c r="Q22" s="32" t="s">
        <v>50</v>
      </c>
    </row>
    <row r="23" spans="2:18" ht="75">
      <c r="B23" s="45" t="s">
        <v>221</v>
      </c>
      <c r="C23" s="1" t="s">
        <v>137</v>
      </c>
      <c r="D23" s="50">
        <f>O23</f>
        <v>1210</v>
      </c>
      <c r="E23" s="139"/>
      <c r="F23" s="70" t="s">
        <v>253</v>
      </c>
      <c r="G23" s="71" t="s">
        <v>146</v>
      </c>
      <c r="H23" s="71" t="s">
        <v>116</v>
      </c>
      <c r="I23" s="70" t="s">
        <v>300</v>
      </c>
      <c r="J23" s="13">
        <v>1210</v>
      </c>
      <c r="K23" s="73" t="s">
        <v>116</v>
      </c>
      <c r="L23" s="74" t="s">
        <v>190</v>
      </c>
      <c r="M23" s="70" t="s">
        <v>300</v>
      </c>
      <c r="N23" s="14"/>
      <c r="O23" s="5">
        <f t="shared" si="0"/>
        <v>1210</v>
      </c>
      <c r="Q23" s="32"/>
      <c r="R23" s="4"/>
    </row>
    <row r="24" spans="2:18" ht="30">
      <c r="B24" s="45" t="s">
        <v>193</v>
      </c>
      <c r="C24" s="1" t="s">
        <v>138</v>
      </c>
      <c r="D24" s="44">
        <f t="shared" si="1"/>
        <v>1280</v>
      </c>
      <c r="E24" s="139"/>
      <c r="F24" s="70" t="s">
        <v>261</v>
      </c>
      <c r="G24" s="71" t="s">
        <v>113</v>
      </c>
      <c r="H24" s="163" t="s">
        <v>116</v>
      </c>
      <c r="I24" s="70" t="s">
        <v>290</v>
      </c>
      <c r="J24" s="13">
        <v>1280</v>
      </c>
      <c r="K24" s="166" t="s">
        <v>116</v>
      </c>
      <c r="L24" s="166">
        <v>30304</v>
      </c>
      <c r="M24" s="74"/>
      <c r="N24" s="14"/>
      <c r="O24" s="5">
        <f t="shared" si="0"/>
        <v>1280</v>
      </c>
      <c r="Q24" s="33" t="s">
        <v>51</v>
      </c>
      <c r="R24" s="6" t="s">
        <v>145</v>
      </c>
    </row>
    <row r="25" spans="2:18" ht="30">
      <c r="B25" s="45" t="s">
        <v>39</v>
      </c>
      <c r="C25" s="1" t="s">
        <v>139</v>
      </c>
      <c r="D25" s="44">
        <f t="shared" si="1"/>
        <v>1290</v>
      </c>
      <c r="E25" s="139"/>
      <c r="F25" s="70" t="s">
        <v>262</v>
      </c>
      <c r="G25" s="71" t="s">
        <v>114</v>
      </c>
      <c r="H25" s="164"/>
      <c r="I25" s="70" t="s">
        <v>290</v>
      </c>
      <c r="J25" s="13">
        <v>1290</v>
      </c>
      <c r="K25" s="167"/>
      <c r="L25" s="167"/>
      <c r="M25" s="77"/>
      <c r="N25" s="14"/>
      <c r="O25" s="5">
        <f t="shared" si="0"/>
        <v>1290</v>
      </c>
      <c r="Q25" s="33" t="s">
        <v>44</v>
      </c>
      <c r="R25" s="6" t="s">
        <v>144</v>
      </c>
    </row>
    <row r="26" spans="2:18" ht="30.75" thickBot="1">
      <c r="B26" s="45" t="s">
        <v>40</v>
      </c>
      <c r="C26" s="1" t="s">
        <v>222</v>
      </c>
      <c r="D26" s="53">
        <f t="shared" si="1"/>
        <v>1720</v>
      </c>
      <c r="E26" s="139"/>
      <c r="F26" s="70" t="s">
        <v>254</v>
      </c>
      <c r="G26" s="71" t="s">
        <v>115</v>
      </c>
      <c r="H26" s="71" t="s">
        <v>116</v>
      </c>
      <c r="I26" s="70" t="s">
        <v>289</v>
      </c>
      <c r="J26" s="13">
        <v>1720</v>
      </c>
      <c r="K26" s="91"/>
      <c r="L26" s="91"/>
      <c r="M26" s="91"/>
      <c r="N26" s="14"/>
      <c r="O26" s="5">
        <f t="shared" si="0"/>
        <v>1720</v>
      </c>
      <c r="Q26" s="34" t="s">
        <v>199</v>
      </c>
    </row>
    <row r="27" spans="2:18" ht="60.75" thickBot="1">
      <c r="B27" s="57" t="s">
        <v>57</v>
      </c>
      <c r="C27" s="55" t="s">
        <v>41</v>
      </c>
      <c r="D27" s="52">
        <f>SUM(D28:D29)</f>
        <v>3520</v>
      </c>
      <c r="E27" s="139"/>
      <c r="Q27" s="29"/>
    </row>
    <row r="28" spans="2:18" ht="30">
      <c r="B28" s="125" t="s">
        <v>315</v>
      </c>
      <c r="C28" s="64" t="s">
        <v>140</v>
      </c>
      <c r="D28" s="81">
        <f>O28</f>
        <v>1800</v>
      </c>
      <c r="E28" s="139"/>
      <c r="F28" s="70" t="s">
        <v>254</v>
      </c>
      <c r="G28" s="71" t="s">
        <v>117</v>
      </c>
      <c r="H28" s="71" t="s">
        <v>116</v>
      </c>
      <c r="I28" s="70" t="s">
        <v>289</v>
      </c>
      <c r="J28" s="11">
        <v>1800</v>
      </c>
      <c r="K28" s="92"/>
      <c r="L28" s="92"/>
      <c r="M28" s="92"/>
      <c r="N28" s="11"/>
      <c r="O28" s="5">
        <f>J28-N28</f>
        <v>1800</v>
      </c>
      <c r="Q28" s="33" t="s">
        <v>45</v>
      </c>
    </row>
    <row r="29" spans="2:18" ht="30.75" thickBot="1">
      <c r="B29" s="45" t="s">
        <v>205</v>
      </c>
      <c r="C29" s="65" t="s">
        <v>204</v>
      </c>
      <c r="D29" s="78">
        <v>1720</v>
      </c>
      <c r="E29" s="139"/>
      <c r="F29" s="70" t="s">
        <v>254</v>
      </c>
      <c r="G29" s="71" t="s">
        <v>186</v>
      </c>
      <c r="H29" s="71" t="s">
        <v>116</v>
      </c>
      <c r="I29" s="70" t="s">
        <v>301</v>
      </c>
      <c r="J29" s="11">
        <v>1800</v>
      </c>
      <c r="K29" s="92"/>
      <c r="L29" s="92"/>
      <c r="M29" s="92"/>
      <c r="N29" s="11"/>
      <c r="O29" s="5">
        <f>J29-N29</f>
        <v>1800</v>
      </c>
      <c r="Q29" s="33" t="s">
        <v>45</v>
      </c>
    </row>
    <row r="30" spans="2:18" ht="45.75" thickBot="1">
      <c r="B30" s="57" t="s">
        <v>58</v>
      </c>
      <c r="C30" s="55" t="s">
        <v>42</v>
      </c>
      <c r="D30" s="51">
        <f>SUM(D31:D32)</f>
        <v>3590</v>
      </c>
      <c r="E30" s="139"/>
      <c r="Q30" s="29"/>
    </row>
    <row r="31" spans="2:18" ht="45">
      <c r="B31" s="45" t="s">
        <v>201</v>
      </c>
      <c r="C31" s="1" t="s">
        <v>141</v>
      </c>
      <c r="D31" s="44">
        <f>O31</f>
        <v>1890</v>
      </c>
      <c r="E31" s="139"/>
      <c r="F31" s="70" t="s">
        <v>263</v>
      </c>
      <c r="G31" s="123" t="s">
        <v>322</v>
      </c>
      <c r="H31" s="71" t="s">
        <v>116</v>
      </c>
      <c r="I31" s="70" t="s">
        <v>290</v>
      </c>
      <c r="J31" s="11">
        <v>1890</v>
      </c>
      <c r="K31" s="92"/>
      <c r="L31" s="92"/>
      <c r="M31" s="92"/>
      <c r="N31" s="11"/>
      <c r="O31" s="5">
        <f>J31-N31</f>
        <v>1890</v>
      </c>
      <c r="Q31" s="33" t="s">
        <v>47</v>
      </c>
    </row>
    <row r="32" spans="2:18" ht="105.75" thickBot="1">
      <c r="B32" s="45" t="s">
        <v>202</v>
      </c>
      <c r="C32" s="65" t="s">
        <v>142</v>
      </c>
      <c r="D32" s="53">
        <f>O32</f>
        <v>1700</v>
      </c>
      <c r="E32" s="139"/>
      <c r="F32" s="70" t="s">
        <v>264</v>
      </c>
      <c r="G32" s="123" t="s">
        <v>321</v>
      </c>
      <c r="H32" s="71" t="s">
        <v>116</v>
      </c>
      <c r="I32" s="70" t="s">
        <v>290</v>
      </c>
      <c r="J32" s="11">
        <v>1900</v>
      </c>
      <c r="K32" s="80" t="s">
        <v>116</v>
      </c>
      <c r="L32" s="72" t="s">
        <v>206</v>
      </c>
      <c r="M32" s="80"/>
      <c r="N32" s="11">
        <v>200</v>
      </c>
      <c r="O32" s="5">
        <f>J32-N32</f>
        <v>1700</v>
      </c>
      <c r="Q32" s="33" t="s">
        <v>52</v>
      </c>
    </row>
    <row r="33" spans="2:17" ht="30.75" thickBot="1">
      <c r="B33" s="57" t="s">
        <v>59</v>
      </c>
      <c r="C33" s="55" t="s">
        <v>10</v>
      </c>
      <c r="D33" s="51">
        <f>SUM(D34:D35)</f>
        <v>3880</v>
      </c>
      <c r="E33" s="139"/>
      <c r="Q33" s="29"/>
    </row>
    <row r="34" spans="2:17" ht="30">
      <c r="B34" s="45" t="s">
        <v>191</v>
      </c>
      <c r="C34" s="64" t="s">
        <v>143</v>
      </c>
      <c r="D34" s="50">
        <f>O34</f>
        <v>1890</v>
      </c>
      <c r="E34" s="139"/>
      <c r="F34" s="70" t="s">
        <v>263</v>
      </c>
      <c r="G34" s="71" t="s">
        <v>109</v>
      </c>
      <c r="H34" s="163" t="s">
        <v>116</v>
      </c>
      <c r="I34" s="70" t="s">
        <v>290</v>
      </c>
      <c r="J34" s="13">
        <v>1890</v>
      </c>
      <c r="K34" s="92"/>
      <c r="L34" s="92"/>
      <c r="M34" s="92"/>
      <c r="N34" s="11"/>
      <c r="O34" s="5">
        <f>J34-N34</f>
        <v>1890</v>
      </c>
      <c r="Q34" s="33" t="s">
        <v>46</v>
      </c>
    </row>
    <row r="35" spans="2:17" ht="30.75" thickBot="1">
      <c r="B35" s="46" t="s">
        <v>34</v>
      </c>
      <c r="C35" s="65" t="s">
        <v>203</v>
      </c>
      <c r="D35" s="78">
        <f>O35</f>
        <v>1990</v>
      </c>
      <c r="E35" s="139"/>
      <c r="F35" s="70" t="s">
        <v>265</v>
      </c>
      <c r="G35" s="123" t="s">
        <v>321</v>
      </c>
      <c r="H35" s="164"/>
      <c r="I35" s="70" t="s">
        <v>290</v>
      </c>
      <c r="J35" s="11">
        <v>1990</v>
      </c>
      <c r="K35" s="92"/>
      <c r="L35" s="92"/>
      <c r="M35" s="92"/>
      <c r="N35" s="11"/>
      <c r="O35" s="5">
        <f>J35-N35</f>
        <v>1990</v>
      </c>
      <c r="Q35" s="33" t="s">
        <v>46</v>
      </c>
    </row>
    <row r="38" spans="2:17">
      <c r="D38" s="101" t="s">
        <v>287</v>
      </c>
      <c r="F38" s="79" t="s">
        <v>200</v>
      </c>
      <c r="I38" s="79"/>
    </row>
    <row r="39" spans="2:17">
      <c r="F39" s="68" t="s">
        <v>303</v>
      </c>
    </row>
    <row r="40" spans="2:17">
      <c r="F40" s="68" t="s">
        <v>304</v>
      </c>
      <c r="I40" s="68"/>
    </row>
    <row r="41" spans="2:17">
      <c r="F41" s="68" t="s">
        <v>305</v>
      </c>
      <c r="I41" s="68"/>
    </row>
    <row r="42" spans="2:17">
      <c r="F42" s="68" t="s">
        <v>306</v>
      </c>
      <c r="I42" s="68"/>
    </row>
    <row r="43" spans="2:17">
      <c r="F43" s="68" t="s">
        <v>307</v>
      </c>
      <c r="I43" s="68"/>
    </row>
    <row r="44" spans="2:17">
      <c r="F44" s="79" t="s">
        <v>212</v>
      </c>
      <c r="I44" s="79"/>
    </row>
    <row r="45" spans="2:17">
      <c r="F45" s="68" t="s">
        <v>213</v>
      </c>
      <c r="I45" s="68"/>
    </row>
    <row r="46" spans="2:17">
      <c r="F46" s="68" t="s">
        <v>286</v>
      </c>
      <c r="I46" s="68"/>
    </row>
  </sheetData>
  <mergeCells count="21">
    <mergeCell ref="L24:L25"/>
    <mergeCell ref="K14:K15"/>
    <mergeCell ref="L14:L15"/>
    <mergeCell ref="G4:J4"/>
    <mergeCell ref="G5:I5"/>
    <mergeCell ref="H34:H35"/>
    <mergeCell ref="H14:H15"/>
    <mergeCell ref="H17:H19"/>
    <mergeCell ref="H24:H25"/>
    <mergeCell ref="K24:K25"/>
    <mergeCell ref="R5:R6"/>
    <mergeCell ref="O5:O6"/>
    <mergeCell ref="N5:N6"/>
    <mergeCell ref="K4:N4"/>
    <mergeCell ref="K5:M5"/>
    <mergeCell ref="Q11:Q12"/>
    <mergeCell ref="Q7:Q9"/>
    <mergeCell ref="Q5:Q6"/>
    <mergeCell ref="B2:D2"/>
    <mergeCell ref="B3:D3"/>
    <mergeCell ref="J5:J6"/>
  </mergeCells>
  <phoneticPr fontId="16" type="noConversion"/>
  <pageMargins left="0.62992125984251968" right="0.23622047244094488" top="0.3543307086614173" bottom="0.3543307086614173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B1:M53"/>
  <sheetViews>
    <sheetView showGridLines="0" view="pageBreakPreview" zoomScale="85" zoomScaleNormal="55" zoomScaleSheetLayoutView="85" workbookViewId="0">
      <selection activeCell="B24" sqref="B24"/>
    </sheetView>
  </sheetViews>
  <sheetFormatPr defaultRowHeight="15"/>
  <cols>
    <col min="1" max="1" width="2.7109375" style="15" customWidth="1"/>
    <col min="2" max="2" width="77.7109375" style="15" customWidth="1"/>
    <col min="3" max="3" width="8.5703125" style="23" bestFit="1" customWidth="1"/>
    <col min="4" max="4" width="17.42578125" style="15" hidden="1" customWidth="1"/>
    <col min="5" max="5" width="2.7109375" style="15" customWidth="1"/>
    <col min="6" max="6" width="10" style="15" customWidth="1"/>
    <col min="7" max="8" width="14.28515625" style="15" customWidth="1"/>
    <col min="9" max="9" width="28.85546875" style="15" customWidth="1"/>
    <col min="10" max="10" width="12.5703125" style="15" hidden="1" customWidth="1"/>
    <col min="11" max="11" width="2.5703125" style="15" customWidth="1"/>
    <col min="12" max="12" width="12.85546875" style="29" customWidth="1"/>
    <col min="13" max="13" width="73.5703125" style="29" bestFit="1" customWidth="1"/>
    <col min="14" max="16384" width="9.140625" style="15"/>
  </cols>
  <sheetData>
    <row r="1" spans="2:13" ht="15.75" thickBot="1"/>
    <row r="2" spans="2:13">
      <c r="B2" s="182" t="s">
        <v>11</v>
      </c>
      <c r="C2" s="183"/>
      <c r="D2" s="184"/>
      <c r="E2" s="141"/>
    </row>
    <row r="3" spans="2:13" ht="30" customHeight="1">
      <c r="B3" s="185" t="s">
        <v>81</v>
      </c>
      <c r="C3" s="186"/>
      <c r="D3" s="187"/>
      <c r="E3" s="141"/>
    </row>
    <row r="4" spans="2:13" ht="30">
      <c r="B4" s="41" t="s">
        <v>7</v>
      </c>
      <c r="C4" s="17" t="s">
        <v>1</v>
      </c>
      <c r="D4" s="42" t="s">
        <v>3</v>
      </c>
      <c r="E4" s="141"/>
      <c r="F4" s="68" t="s">
        <v>105</v>
      </c>
      <c r="I4" s="68"/>
      <c r="M4" s="15"/>
    </row>
    <row r="5" spans="2:13" ht="15" customHeight="1" thickBot="1">
      <c r="B5" s="43" t="s">
        <v>4</v>
      </c>
      <c r="C5" s="18" t="s">
        <v>5</v>
      </c>
      <c r="D5" s="48" t="s">
        <v>6</v>
      </c>
      <c r="E5" s="141"/>
      <c r="F5" s="19" t="s">
        <v>21</v>
      </c>
      <c r="G5" s="19" t="s">
        <v>22</v>
      </c>
      <c r="H5" s="19" t="s">
        <v>23</v>
      </c>
      <c r="I5" s="114" t="s">
        <v>288</v>
      </c>
      <c r="J5" s="19" t="s">
        <v>60</v>
      </c>
      <c r="L5" s="16" t="s">
        <v>55</v>
      </c>
      <c r="M5" s="19" t="s">
        <v>56</v>
      </c>
    </row>
    <row r="6" spans="2:13" ht="30.75" thickBot="1">
      <c r="B6" s="54" t="s">
        <v>13</v>
      </c>
      <c r="C6" s="55" t="s">
        <v>2</v>
      </c>
      <c r="D6" s="56">
        <f>SUM(D7:D9)+SUM(D12:D18)</f>
        <v>2827</v>
      </c>
      <c r="E6" s="141"/>
      <c r="F6" s="26"/>
      <c r="G6" s="27"/>
      <c r="H6" s="28"/>
      <c r="I6" s="26"/>
      <c r="J6" s="22"/>
      <c r="L6" s="35" t="s">
        <v>65</v>
      </c>
      <c r="M6" s="30"/>
    </row>
    <row r="7" spans="2:13" ht="30">
      <c r="B7" s="94" t="s">
        <v>95</v>
      </c>
      <c r="C7" s="64" t="s">
        <v>148</v>
      </c>
      <c r="D7" s="50">
        <f>J7</f>
        <v>272</v>
      </c>
      <c r="E7" s="141"/>
      <c r="F7" s="87" t="s">
        <v>237</v>
      </c>
      <c r="G7" s="88" t="s">
        <v>208</v>
      </c>
      <c r="H7" s="119" t="s">
        <v>117</v>
      </c>
      <c r="I7" s="87"/>
      <c r="J7" s="11">
        <v>272</v>
      </c>
      <c r="L7" s="35" t="s">
        <v>99</v>
      </c>
      <c r="M7" s="30"/>
    </row>
    <row r="8" spans="2:13" ht="30">
      <c r="B8" s="94" t="s">
        <v>96</v>
      </c>
      <c r="C8" s="1" t="s">
        <v>149</v>
      </c>
      <c r="D8" s="44">
        <f t="shared" ref="D8:D41" si="0">J8</f>
        <v>226</v>
      </c>
      <c r="E8" s="141"/>
      <c r="F8" s="87" t="s">
        <v>240</v>
      </c>
      <c r="G8" s="88" t="s">
        <v>208</v>
      </c>
      <c r="H8" s="119" t="s">
        <v>316</v>
      </c>
      <c r="I8" s="87"/>
      <c r="J8" s="11">
        <v>226</v>
      </c>
      <c r="L8" s="35" t="s">
        <v>98</v>
      </c>
      <c r="M8" s="30"/>
    </row>
    <row r="9" spans="2:13" ht="30">
      <c r="B9" s="94" t="s">
        <v>225</v>
      </c>
      <c r="C9" s="1"/>
      <c r="D9" s="44">
        <f>D10+D11</f>
        <v>542</v>
      </c>
      <c r="E9" s="141"/>
      <c r="F9" s="97"/>
      <c r="G9" s="98"/>
      <c r="H9" s="98"/>
      <c r="I9" s="97"/>
      <c r="J9" s="99"/>
      <c r="L9" s="35" t="s">
        <v>97</v>
      </c>
      <c r="M9" s="30"/>
    </row>
    <row r="10" spans="2:13" ht="18.75">
      <c r="B10" s="59" t="s">
        <v>91</v>
      </c>
      <c r="C10" s="1" t="s">
        <v>150</v>
      </c>
      <c r="D10" s="44">
        <f t="shared" si="0"/>
        <v>271</v>
      </c>
      <c r="E10" s="141"/>
      <c r="F10" s="188" t="s">
        <v>236</v>
      </c>
      <c r="G10" s="188" t="s">
        <v>208</v>
      </c>
      <c r="H10" s="89" t="s">
        <v>115</v>
      </c>
      <c r="I10" s="104"/>
      <c r="J10" s="11">
        <v>271</v>
      </c>
      <c r="L10" s="35"/>
      <c r="M10" s="30"/>
    </row>
    <row r="11" spans="2:13" ht="45">
      <c r="B11" s="59" t="s">
        <v>92</v>
      </c>
      <c r="C11" s="1" t="s">
        <v>151</v>
      </c>
      <c r="D11" s="44">
        <f t="shared" si="0"/>
        <v>271</v>
      </c>
      <c r="E11" s="141"/>
      <c r="F11" s="189"/>
      <c r="G11" s="189"/>
      <c r="H11" s="89" t="s">
        <v>121</v>
      </c>
      <c r="I11" s="105"/>
      <c r="J11" s="11">
        <v>271</v>
      </c>
      <c r="L11" s="35"/>
      <c r="M11" s="84" t="s">
        <v>223</v>
      </c>
    </row>
    <row r="12" spans="2:13" ht="30">
      <c r="B12" s="45" t="s">
        <v>100</v>
      </c>
      <c r="C12" s="1" t="s">
        <v>152</v>
      </c>
      <c r="D12" s="44">
        <f t="shared" si="0"/>
        <v>211</v>
      </c>
      <c r="E12" s="141"/>
      <c r="F12" s="87" t="s">
        <v>251</v>
      </c>
      <c r="G12" s="88" t="s">
        <v>208</v>
      </c>
      <c r="H12" s="71" t="s">
        <v>266</v>
      </c>
      <c r="I12" s="87"/>
      <c r="J12" s="11">
        <v>211</v>
      </c>
      <c r="L12" s="35"/>
      <c r="M12" s="30"/>
    </row>
    <row r="13" spans="2:13" ht="60">
      <c r="B13" s="59" t="s">
        <v>61</v>
      </c>
      <c r="C13" s="1" t="s">
        <v>153</v>
      </c>
      <c r="D13" s="44">
        <f t="shared" si="0"/>
        <v>500</v>
      </c>
      <c r="E13" s="141"/>
      <c r="F13" s="70" t="s">
        <v>251</v>
      </c>
      <c r="G13" s="88" t="s">
        <v>208</v>
      </c>
      <c r="H13" s="88" t="s">
        <v>319</v>
      </c>
      <c r="I13" s="70" t="s">
        <v>293</v>
      </c>
      <c r="J13" s="11">
        <v>500</v>
      </c>
      <c r="L13" s="35"/>
      <c r="M13" s="36"/>
    </row>
    <row r="14" spans="2:13" ht="30">
      <c r="B14" s="45" t="s">
        <v>104</v>
      </c>
      <c r="C14" s="1" t="s">
        <v>154</v>
      </c>
      <c r="D14" s="44">
        <f t="shared" si="0"/>
        <v>213</v>
      </c>
      <c r="E14" s="141"/>
      <c r="F14" s="70" t="s">
        <v>249</v>
      </c>
      <c r="G14" s="88" t="s">
        <v>208</v>
      </c>
      <c r="H14" s="71" t="s">
        <v>267</v>
      </c>
      <c r="I14" s="70"/>
      <c r="J14" s="11">
        <v>213</v>
      </c>
      <c r="L14" s="35"/>
      <c r="M14" s="30"/>
    </row>
    <row r="15" spans="2:13" ht="60">
      <c r="B15" s="59" t="s">
        <v>62</v>
      </c>
      <c r="C15" s="1" t="s">
        <v>155</v>
      </c>
      <c r="D15" s="44">
        <f t="shared" si="0"/>
        <v>100</v>
      </c>
      <c r="E15" s="141"/>
      <c r="F15" s="70" t="s">
        <v>249</v>
      </c>
      <c r="G15" s="88" t="s">
        <v>208</v>
      </c>
      <c r="H15" s="71" t="s">
        <v>120</v>
      </c>
      <c r="I15" s="70" t="s">
        <v>293</v>
      </c>
      <c r="J15" s="11">
        <v>100</v>
      </c>
      <c r="L15" s="35"/>
      <c r="M15" s="30"/>
    </row>
    <row r="16" spans="2:13" ht="30">
      <c r="B16" s="126" t="s">
        <v>311</v>
      </c>
      <c r="C16" s="127" t="s">
        <v>308</v>
      </c>
      <c r="D16" s="128">
        <f t="shared" ref="D16" si="1">J16</f>
        <v>226</v>
      </c>
      <c r="E16" s="141"/>
      <c r="F16" s="124" t="s">
        <v>240</v>
      </c>
      <c r="G16" s="119" t="s">
        <v>208</v>
      </c>
      <c r="H16" s="123" t="s">
        <v>312</v>
      </c>
      <c r="I16" s="124"/>
      <c r="J16" s="11">
        <v>226</v>
      </c>
      <c r="L16" s="118"/>
      <c r="M16" s="30"/>
    </row>
    <row r="17" spans="2:13" ht="30">
      <c r="B17" s="126" t="s">
        <v>102</v>
      </c>
      <c r="C17" s="127" t="s">
        <v>310</v>
      </c>
      <c r="D17" s="128">
        <f t="shared" si="0"/>
        <v>266</v>
      </c>
      <c r="E17" s="141"/>
      <c r="F17" s="124" t="s">
        <v>247</v>
      </c>
      <c r="G17" s="119" t="s">
        <v>208</v>
      </c>
      <c r="H17" s="123" t="s">
        <v>309</v>
      </c>
      <c r="I17" s="124"/>
      <c r="J17" s="11">
        <v>266</v>
      </c>
      <c r="L17" s="118"/>
      <c r="M17" s="30"/>
    </row>
    <row r="18" spans="2:13" ht="30.75" thickBot="1">
      <c r="B18" s="45" t="s">
        <v>93</v>
      </c>
      <c r="C18" s="18" t="s">
        <v>90</v>
      </c>
      <c r="D18" s="61">
        <f t="shared" si="0"/>
        <v>271</v>
      </c>
      <c r="E18" s="141"/>
      <c r="F18" s="70" t="s">
        <v>236</v>
      </c>
      <c r="G18" s="88" t="s">
        <v>208</v>
      </c>
      <c r="H18" s="71" t="s">
        <v>121</v>
      </c>
      <c r="I18" s="70"/>
      <c r="J18" s="11">
        <v>271</v>
      </c>
      <c r="L18" s="35"/>
      <c r="M18" s="84" t="s">
        <v>224</v>
      </c>
    </row>
    <row r="19" spans="2:13" ht="45.75" thickBot="1">
      <c r="B19" s="54" t="s">
        <v>210</v>
      </c>
      <c r="C19" s="55" t="s">
        <v>17</v>
      </c>
      <c r="D19" s="52">
        <f>D20+D21</f>
        <v>262</v>
      </c>
      <c r="E19" s="141"/>
      <c r="F19" s="16"/>
      <c r="G19" s="21"/>
      <c r="H19" s="21"/>
      <c r="I19" s="16"/>
      <c r="J19" s="22"/>
      <c r="L19" s="35" t="s">
        <v>80</v>
      </c>
      <c r="M19" s="30"/>
    </row>
    <row r="20" spans="2:13" ht="30.75" thickBot="1">
      <c r="B20" s="59" t="s">
        <v>20</v>
      </c>
      <c r="C20" s="66" t="s">
        <v>156</v>
      </c>
      <c r="D20" s="58">
        <f>J20</f>
        <v>131</v>
      </c>
      <c r="E20" s="141"/>
      <c r="F20" s="70" t="s">
        <v>252</v>
      </c>
      <c r="G20" s="121" t="s">
        <v>116</v>
      </c>
      <c r="H20" s="71" t="s">
        <v>284</v>
      </c>
      <c r="I20" s="70"/>
      <c r="J20" s="11">
        <v>131</v>
      </c>
      <c r="L20" s="35"/>
      <c r="M20" s="30"/>
    </row>
    <row r="21" spans="2:13" ht="30.75" thickBot="1">
      <c r="B21" s="82" t="s">
        <v>211</v>
      </c>
      <c r="C21" s="55" t="s">
        <v>18</v>
      </c>
      <c r="D21" s="52">
        <f>J21</f>
        <v>131</v>
      </c>
      <c r="E21" s="141"/>
      <c r="F21" s="70" t="s">
        <v>252</v>
      </c>
      <c r="G21" s="121" t="s">
        <v>116</v>
      </c>
      <c r="H21" s="122" t="s">
        <v>285</v>
      </c>
      <c r="I21" s="70"/>
      <c r="J21" s="11">
        <v>131</v>
      </c>
      <c r="L21" s="35"/>
      <c r="M21" s="30"/>
    </row>
    <row r="22" spans="2:13" ht="19.5" thickBot="1">
      <c r="B22" s="54" t="s">
        <v>63</v>
      </c>
      <c r="C22" s="55" t="s">
        <v>14</v>
      </c>
      <c r="D22" s="52">
        <f>SUM(D23:D43)</f>
        <v>5244</v>
      </c>
      <c r="E22" s="141"/>
      <c r="F22" s="16"/>
      <c r="G22" s="69"/>
      <c r="H22" s="69"/>
      <c r="I22" s="106"/>
      <c r="J22" s="22"/>
      <c r="L22" s="25" t="s">
        <v>64</v>
      </c>
      <c r="M22" s="24"/>
    </row>
    <row r="23" spans="2:13" ht="18.75">
      <c r="B23" s="59" t="s">
        <v>66</v>
      </c>
      <c r="C23" s="67" t="s">
        <v>157</v>
      </c>
      <c r="D23" s="50">
        <f t="shared" si="0"/>
        <v>211</v>
      </c>
      <c r="E23" s="141"/>
      <c r="F23" s="129" t="s">
        <v>251</v>
      </c>
      <c r="G23" s="132" t="s">
        <v>207</v>
      </c>
      <c r="H23" s="123" t="s">
        <v>266</v>
      </c>
      <c r="I23" s="107"/>
      <c r="J23" s="11">
        <v>211</v>
      </c>
      <c r="L23" s="35"/>
      <c r="M23" s="30"/>
    </row>
    <row r="24" spans="2:13" ht="45">
      <c r="B24" s="59" t="s">
        <v>67</v>
      </c>
      <c r="C24" s="1" t="s">
        <v>158</v>
      </c>
      <c r="D24" s="44">
        <f t="shared" si="0"/>
        <v>212</v>
      </c>
      <c r="E24" s="141"/>
      <c r="F24" s="129" t="s">
        <v>250</v>
      </c>
      <c r="G24" s="123" t="s">
        <v>318</v>
      </c>
      <c r="H24" s="123" t="s">
        <v>333</v>
      </c>
      <c r="I24" s="108"/>
      <c r="J24" s="11">
        <v>212</v>
      </c>
      <c r="L24" s="35"/>
      <c r="M24" s="30"/>
    </row>
    <row r="25" spans="2:13" ht="18.75">
      <c r="B25" s="59" t="s">
        <v>68</v>
      </c>
      <c r="C25" s="1" t="s">
        <v>159</v>
      </c>
      <c r="D25" s="44">
        <f t="shared" si="0"/>
        <v>213</v>
      </c>
      <c r="E25" s="141"/>
      <c r="F25" s="129" t="s">
        <v>249</v>
      </c>
      <c r="G25" s="123" t="s">
        <v>207</v>
      </c>
      <c r="H25" s="123" t="s">
        <v>267</v>
      </c>
      <c r="I25" s="108"/>
      <c r="J25" s="11">
        <v>213</v>
      </c>
      <c r="L25" s="35"/>
      <c r="M25" s="30"/>
    </row>
    <row r="26" spans="2:13" ht="45">
      <c r="B26" s="59" t="s">
        <v>101</v>
      </c>
      <c r="C26" s="1" t="s">
        <v>160</v>
      </c>
      <c r="D26" s="44">
        <f>J26</f>
        <v>214</v>
      </c>
      <c r="E26" s="141"/>
      <c r="F26" s="129" t="s">
        <v>248</v>
      </c>
      <c r="G26" s="132" t="s">
        <v>318</v>
      </c>
      <c r="H26" s="171" t="s">
        <v>333</v>
      </c>
      <c r="I26" s="108"/>
      <c r="J26" s="11">
        <v>214</v>
      </c>
      <c r="L26" s="35"/>
      <c r="M26" s="30"/>
    </row>
    <row r="27" spans="2:13" ht="18.75">
      <c r="B27" s="59" t="s">
        <v>102</v>
      </c>
      <c r="C27" s="1" t="s">
        <v>161</v>
      </c>
      <c r="D27" s="44">
        <f>J27</f>
        <v>266</v>
      </c>
      <c r="E27" s="141"/>
      <c r="F27" s="129" t="s">
        <v>247</v>
      </c>
      <c r="G27" s="123" t="s">
        <v>207</v>
      </c>
      <c r="H27" s="172"/>
      <c r="I27" s="108"/>
      <c r="J27" s="11">
        <v>266</v>
      </c>
      <c r="L27" s="35"/>
      <c r="M27" s="30"/>
    </row>
    <row r="28" spans="2:13" ht="45">
      <c r="B28" s="59" t="s">
        <v>103</v>
      </c>
      <c r="C28" s="1" t="s">
        <v>162</v>
      </c>
      <c r="D28" s="44">
        <f>J28</f>
        <v>267</v>
      </c>
      <c r="E28" s="141"/>
      <c r="F28" s="129" t="s">
        <v>246</v>
      </c>
      <c r="G28" s="123" t="s">
        <v>318</v>
      </c>
      <c r="H28" s="173"/>
      <c r="I28" s="109"/>
      <c r="J28" s="11">
        <v>267</v>
      </c>
      <c r="L28" s="35"/>
      <c r="M28" s="30"/>
    </row>
    <row r="29" spans="2:13" ht="30" customHeight="1">
      <c r="B29" s="59" t="s">
        <v>61</v>
      </c>
      <c r="C29" s="1" t="s">
        <v>163</v>
      </c>
      <c r="D29" s="44">
        <f t="shared" si="0"/>
        <v>200</v>
      </c>
      <c r="E29" s="141"/>
      <c r="F29" s="129" t="s">
        <v>251</v>
      </c>
      <c r="G29" s="163" t="s">
        <v>207</v>
      </c>
      <c r="H29" s="171" t="s">
        <v>119</v>
      </c>
      <c r="I29" s="163" t="s">
        <v>293</v>
      </c>
      <c r="J29" s="11">
        <v>200</v>
      </c>
      <c r="L29" s="35"/>
      <c r="M29" s="30"/>
    </row>
    <row r="30" spans="2:13" ht="30" customHeight="1">
      <c r="B30" s="59" t="s">
        <v>62</v>
      </c>
      <c r="C30" s="1" t="s">
        <v>164</v>
      </c>
      <c r="D30" s="44">
        <f t="shared" si="0"/>
        <v>50</v>
      </c>
      <c r="E30" s="141"/>
      <c r="F30" s="129" t="s">
        <v>249</v>
      </c>
      <c r="G30" s="164"/>
      <c r="H30" s="173"/>
      <c r="I30" s="164"/>
      <c r="J30" s="11">
        <v>50</v>
      </c>
      <c r="L30" s="35"/>
      <c r="M30" s="30"/>
    </row>
    <row r="31" spans="2:13" ht="45" customHeight="1">
      <c r="B31" s="59" t="s">
        <v>69</v>
      </c>
      <c r="C31" s="1" t="s">
        <v>165</v>
      </c>
      <c r="D31" s="44">
        <f t="shared" si="0"/>
        <v>221</v>
      </c>
      <c r="E31" s="141"/>
      <c r="F31" s="129" t="s">
        <v>245</v>
      </c>
      <c r="G31" s="171" t="s">
        <v>318</v>
      </c>
      <c r="H31" s="171" t="s">
        <v>334</v>
      </c>
      <c r="I31" s="107"/>
      <c r="J31" s="11">
        <v>221</v>
      </c>
      <c r="L31" s="35"/>
      <c r="M31" s="30"/>
    </row>
    <row r="32" spans="2:13" ht="18.75">
      <c r="B32" s="59" t="s">
        <v>70</v>
      </c>
      <c r="C32" s="1" t="s">
        <v>166</v>
      </c>
      <c r="D32" s="44">
        <f t="shared" si="0"/>
        <v>222</v>
      </c>
      <c r="E32" s="141"/>
      <c r="F32" s="129" t="s">
        <v>244</v>
      </c>
      <c r="G32" s="172"/>
      <c r="H32" s="172"/>
      <c r="I32" s="108"/>
      <c r="J32" s="11">
        <v>222</v>
      </c>
      <c r="L32" s="35"/>
      <c r="M32" s="30"/>
    </row>
    <row r="33" spans="2:13" ht="18.75">
      <c r="B33" s="59" t="s">
        <v>71</v>
      </c>
      <c r="C33" s="1" t="s">
        <v>167</v>
      </c>
      <c r="D33" s="44">
        <f t="shared" si="0"/>
        <v>223</v>
      </c>
      <c r="E33" s="141"/>
      <c r="F33" s="129" t="s">
        <v>243</v>
      </c>
      <c r="G33" s="172"/>
      <c r="H33" s="172"/>
      <c r="I33" s="108"/>
      <c r="J33" s="11">
        <v>223</v>
      </c>
      <c r="L33" s="35"/>
      <c r="M33" s="30"/>
    </row>
    <row r="34" spans="2:13" ht="30">
      <c r="B34" s="59" t="s">
        <v>72</v>
      </c>
      <c r="C34" s="1" t="s">
        <v>168</v>
      </c>
      <c r="D34" s="44">
        <f t="shared" si="0"/>
        <v>224</v>
      </c>
      <c r="E34" s="141"/>
      <c r="F34" s="129" t="s">
        <v>242</v>
      </c>
      <c r="G34" s="172"/>
      <c r="H34" s="172"/>
      <c r="I34" s="108"/>
      <c r="J34" s="11">
        <v>224</v>
      </c>
      <c r="L34" s="35"/>
      <c r="M34" s="30"/>
    </row>
    <row r="35" spans="2:13" ht="18.75">
      <c r="B35" s="59" t="s">
        <v>73</v>
      </c>
      <c r="C35" s="1" t="s">
        <v>169</v>
      </c>
      <c r="D35" s="44">
        <f t="shared" si="0"/>
        <v>225</v>
      </c>
      <c r="E35" s="141"/>
      <c r="F35" s="129" t="s">
        <v>241</v>
      </c>
      <c r="G35" s="172"/>
      <c r="H35" s="173"/>
      <c r="I35" s="108"/>
      <c r="J35" s="11">
        <v>225</v>
      </c>
      <c r="L35" s="35"/>
      <c r="M35" s="30"/>
    </row>
    <row r="36" spans="2:13" ht="60">
      <c r="B36" s="178" t="s">
        <v>74</v>
      </c>
      <c r="C36" s="176" t="s">
        <v>170</v>
      </c>
      <c r="D36" s="174">
        <f t="shared" si="0"/>
        <v>226</v>
      </c>
      <c r="E36" s="141"/>
      <c r="F36" s="193" t="s">
        <v>240</v>
      </c>
      <c r="G36" s="123" t="s">
        <v>208</v>
      </c>
      <c r="H36" s="123" t="s">
        <v>335</v>
      </c>
      <c r="I36" s="108"/>
      <c r="J36" s="180">
        <v>226</v>
      </c>
      <c r="L36" s="35"/>
      <c r="M36" s="30"/>
    </row>
    <row r="37" spans="2:13" ht="30">
      <c r="B37" s="179"/>
      <c r="C37" s="177"/>
      <c r="D37" s="175"/>
      <c r="E37" s="141"/>
      <c r="F37" s="194"/>
      <c r="G37" s="123" t="s">
        <v>207</v>
      </c>
      <c r="H37" s="123" t="s">
        <v>334</v>
      </c>
      <c r="I37" s="108"/>
      <c r="J37" s="181"/>
      <c r="L37" s="120"/>
      <c r="M37" s="30"/>
    </row>
    <row r="38" spans="2:13" ht="30">
      <c r="B38" s="59" t="s">
        <v>75</v>
      </c>
      <c r="C38" s="1" t="s">
        <v>171</v>
      </c>
      <c r="D38" s="44">
        <f t="shared" si="0"/>
        <v>227</v>
      </c>
      <c r="E38" s="141"/>
      <c r="F38" s="129" t="s">
        <v>239</v>
      </c>
      <c r="G38" s="171" t="s">
        <v>318</v>
      </c>
      <c r="H38" s="123" t="s">
        <v>333</v>
      </c>
      <c r="I38" s="108"/>
      <c r="J38" s="11">
        <v>227</v>
      </c>
      <c r="L38" s="35"/>
      <c r="M38" s="30"/>
    </row>
    <row r="39" spans="2:13" ht="30">
      <c r="B39" s="59" t="s">
        <v>76</v>
      </c>
      <c r="C39" s="1" t="s">
        <v>172</v>
      </c>
      <c r="D39" s="44">
        <f t="shared" si="0"/>
        <v>229</v>
      </c>
      <c r="E39" s="141"/>
      <c r="F39" s="129" t="s">
        <v>238</v>
      </c>
      <c r="G39" s="173"/>
      <c r="H39" s="123" t="s">
        <v>333</v>
      </c>
      <c r="I39" s="109"/>
      <c r="J39" s="11">
        <v>229</v>
      </c>
      <c r="L39" s="35"/>
      <c r="M39" s="30"/>
    </row>
    <row r="40" spans="2:13" ht="30">
      <c r="B40" s="59" t="s">
        <v>78</v>
      </c>
      <c r="C40" s="17" t="s">
        <v>90</v>
      </c>
      <c r="D40" s="62">
        <f t="shared" si="0"/>
        <v>271</v>
      </c>
      <c r="E40" s="141"/>
      <c r="F40" s="87" t="s">
        <v>236</v>
      </c>
      <c r="G40" s="71" t="s">
        <v>207</v>
      </c>
      <c r="H40" s="71" t="s">
        <v>121</v>
      </c>
      <c r="I40" s="93"/>
      <c r="J40" s="11">
        <v>271</v>
      </c>
      <c r="L40" s="35"/>
      <c r="M40" s="84" t="s">
        <v>224</v>
      </c>
    </row>
    <row r="41" spans="2:13" ht="18.75">
      <c r="B41" s="59" t="s">
        <v>79</v>
      </c>
      <c r="C41" s="1" t="s">
        <v>173</v>
      </c>
      <c r="D41" s="44">
        <f t="shared" si="0"/>
        <v>272</v>
      </c>
      <c r="E41" s="141"/>
      <c r="F41" s="129" t="s">
        <v>237</v>
      </c>
      <c r="G41" s="71" t="s">
        <v>207</v>
      </c>
      <c r="H41" s="71" t="s">
        <v>117</v>
      </c>
      <c r="I41" s="83"/>
      <c r="J41" s="11">
        <v>272</v>
      </c>
      <c r="L41" s="35"/>
      <c r="M41" s="30"/>
    </row>
    <row r="42" spans="2:13" ht="18.75">
      <c r="B42" s="59" t="s">
        <v>276</v>
      </c>
      <c r="C42" s="1" t="s">
        <v>174</v>
      </c>
      <c r="D42" s="44">
        <f>SUM(D45:D47)</f>
        <v>1000</v>
      </c>
      <c r="E42" s="141"/>
      <c r="F42" s="117"/>
      <c r="G42" s="100"/>
      <c r="H42" s="100"/>
      <c r="I42" s="117"/>
      <c r="J42" s="99"/>
      <c r="L42" s="35"/>
      <c r="M42" s="30"/>
    </row>
    <row r="43" spans="2:13" ht="45.75" thickBot="1">
      <c r="B43" s="59" t="s">
        <v>77</v>
      </c>
      <c r="C43" s="1" t="s">
        <v>175</v>
      </c>
      <c r="D43" s="44">
        <v>271</v>
      </c>
      <c r="E43" s="141"/>
      <c r="F43" s="129" t="s">
        <v>236</v>
      </c>
      <c r="G43" s="71" t="s">
        <v>207</v>
      </c>
      <c r="H43" s="71" t="s">
        <v>121</v>
      </c>
      <c r="I43" s="83"/>
      <c r="J43" s="11">
        <v>271</v>
      </c>
      <c r="L43" s="35"/>
      <c r="M43" s="84" t="s">
        <v>223</v>
      </c>
    </row>
    <row r="44" spans="2:13" ht="75.75" thickBot="1">
      <c r="B44" s="63" t="s">
        <v>94</v>
      </c>
      <c r="C44" s="55" t="s">
        <v>15</v>
      </c>
      <c r="D44" s="96">
        <f>SUM(D45:D52)</f>
        <v>2000</v>
      </c>
      <c r="E44" s="141"/>
      <c r="F44" s="130"/>
      <c r="G44" s="100"/>
      <c r="H44" s="21"/>
      <c r="I44" s="37"/>
      <c r="J44" s="99"/>
      <c r="L44" s="35"/>
      <c r="M44" s="30"/>
    </row>
    <row r="45" spans="2:13" ht="18.75">
      <c r="B45" s="59" t="s">
        <v>218</v>
      </c>
      <c r="C45" s="1" t="s">
        <v>268</v>
      </c>
      <c r="D45" s="44">
        <f t="shared" ref="D45:D52" si="2">J45</f>
        <v>335</v>
      </c>
      <c r="E45" s="141"/>
      <c r="F45" s="131" t="s">
        <v>235</v>
      </c>
      <c r="G45" s="171" t="s">
        <v>318</v>
      </c>
      <c r="H45" s="71" t="s">
        <v>217</v>
      </c>
      <c r="I45" s="110"/>
      <c r="J45" s="11">
        <v>335</v>
      </c>
      <c r="L45" s="35"/>
      <c r="M45" s="84" t="s">
        <v>219</v>
      </c>
    </row>
    <row r="46" spans="2:13" ht="18.75">
      <c r="B46" s="59" t="s">
        <v>86</v>
      </c>
      <c r="C46" s="1" t="s">
        <v>269</v>
      </c>
      <c r="D46" s="44">
        <f t="shared" si="2"/>
        <v>335</v>
      </c>
      <c r="E46" s="141"/>
      <c r="F46" s="131" t="s">
        <v>235</v>
      </c>
      <c r="G46" s="172"/>
      <c r="H46" s="71" t="s">
        <v>214</v>
      </c>
      <c r="I46" s="111"/>
      <c r="J46" s="11">
        <v>335</v>
      </c>
      <c r="L46" s="35"/>
      <c r="M46" s="30"/>
    </row>
    <row r="47" spans="2:13" ht="18.75">
      <c r="B47" s="59" t="s">
        <v>215</v>
      </c>
      <c r="C47" s="1" t="s">
        <v>270</v>
      </c>
      <c r="D47" s="44">
        <f t="shared" si="2"/>
        <v>330</v>
      </c>
      <c r="E47" s="141"/>
      <c r="F47" s="131" t="s">
        <v>235</v>
      </c>
      <c r="G47" s="172"/>
      <c r="H47" s="71" t="s">
        <v>216</v>
      </c>
      <c r="I47" s="111"/>
      <c r="J47" s="11">
        <v>330</v>
      </c>
      <c r="L47" s="35"/>
      <c r="M47" s="30"/>
    </row>
    <row r="48" spans="2:13" ht="30">
      <c r="B48" s="59" t="s">
        <v>226</v>
      </c>
      <c r="C48" s="1" t="s">
        <v>271</v>
      </c>
      <c r="D48" s="44">
        <f t="shared" si="2"/>
        <v>200</v>
      </c>
      <c r="E48" s="141"/>
      <c r="F48" s="190" t="s">
        <v>332</v>
      </c>
      <c r="G48" s="172"/>
      <c r="H48" s="71">
        <v>30302</v>
      </c>
      <c r="I48" s="112"/>
      <c r="J48" s="11">
        <v>200</v>
      </c>
      <c r="L48" s="35"/>
      <c r="M48" s="30"/>
    </row>
    <row r="49" spans="2:13" ht="30">
      <c r="B49" s="59" t="s">
        <v>227</v>
      </c>
      <c r="C49" s="1" t="s">
        <v>272</v>
      </c>
      <c r="D49" s="44">
        <f t="shared" si="2"/>
        <v>200</v>
      </c>
      <c r="E49" s="141"/>
      <c r="F49" s="191"/>
      <c r="G49" s="172"/>
      <c r="H49" s="71" t="s">
        <v>228</v>
      </c>
      <c r="I49" s="102"/>
      <c r="J49" s="11">
        <v>200</v>
      </c>
      <c r="L49" s="35"/>
      <c r="M49" s="30"/>
    </row>
    <row r="50" spans="2:13" ht="30">
      <c r="B50" s="59" t="s">
        <v>229</v>
      </c>
      <c r="C50" s="1" t="s">
        <v>273</v>
      </c>
      <c r="D50" s="44">
        <f t="shared" si="2"/>
        <v>200</v>
      </c>
      <c r="E50" s="141"/>
      <c r="F50" s="191"/>
      <c r="G50" s="172"/>
      <c r="H50" s="71" t="s">
        <v>230</v>
      </c>
      <c r="I50" s="102"/>
      <c r="J50" s="11">
        <v>200</v>
      </c>
      <c r="L50" s="35"/>
      <c r="M50" s="30"/>
    </row>
    <row r="51" spans="2:13" ht="30">
      <c r="B51" s="59" t="s">
        <v>231</v>
      </c>
      <c r="C51" s="1" t="s">
        <v>274</v>
      </c>
      <c r="D51" s="44">
        <f t="shared" si="2"/>
        <v>200</v>
      </c>
      <c r="E51" s="141"/>
      <c r="F51" s="191"/>
      <c r="G51" s="172"/>
      <c r="H51" s="71" t="s">
        <v>232</v>
      </c>
      <c r="I51" s="102"/>
      <c r="J51" s="11">
        <v>200</v>
      </c>
      <c r="L51" s="35"/>
      <c r="M51" s="30"/>
    </row>
    <row r="52" spans="2:13" ht="30.75" thickBot="1">
      <c r="B52" s="142" t="s">
        <v>233</v>
      </c>
      <c r="C52" s="134" t="s">
        <v>275</v>
      </c>
      <c r="D52" s="44">
        <f t="shared" si="2"/>
        <v>200</v>
      </c>
      <c r="E52" s="141"/>
      <c r="F52" s="192"/>
      <c r="G52" s="173"/>
      <c r="H52" s="71" t="s">
        <v>234</v>
      </c>
      <c r="I52" s="103"/>
      <c r="J52" s="11">
        <v>200</v>
      </c>
      <c r="L52" s="35"/>
      <c r="M52" s="30"/>
    </row>
    <row r="53" spans="2:13">
      <c r="B53" s="143"/>
      <c r="C53" s="144"/>
      <c r="F53" s="95"/>
      <c r="G53" s="95"/>
      <c r="H53" s="95"/>
      <c r="I53" s="95"/>
    </row>
  </sheetData>
  <autoFilter ref="B5:M52"/>
  <mergeCells count="18">
    <mergeCell ref="F48:F52"/>
    <mergeCell ref="G45:G52"/>
    <mergeCell ref="H29:H30"/>
    <mergeCell ref="G29:G30"/>
    <mergeCell ref="F36:F37"/>
    <mergeCell ref="G38:G39"/>
    <mergeCell ref="B2:D2"/>
    <mergeCell ref="B3:D3"/>
    <mergeCell ref="G10:G11"/>
    <mergeCell ref="F10:F11"/>
    <mergeCell ref="G31:G35"/>
    <mergeCell ref="H26:H28"/>
    <mergeCell ref="D36:D37"/>
    <mergeCell ref="C36:C37"/>
    <mergeCell ref="B36:B37"/>
    <mergeCell ref="J36:J37"/>
    <mergeCell ref="H31:H35"/>
    <mergeCell ref="I29:I30"/>
  </mergeCells>
  <phoneticPr fontId="16" type="noConversion"/>
  <pageMargins left="0.62992125984251968" right="0.23622047244094488" top="0.3543307086614173" bottom="0.3543307086614173" header="0.31496062992125984" footer="0.31496062992125984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B1:M21"/>
  <sheetViews>
    <sheetView showGridLines="0" view="pageBreakPreview" zoomScaleNormal="100" zoomScaleSheetLayoutView="100" workbookViewId="0">
      <selection activeCell="C16" sqref="C16"/>
    </sheetView>
  </sheetViews>
  <sheetFormatPr defaultRowHeight="15"/>
  <cols>
    <col min="1" max="1" width="2.7109375" style="15" customWidth="1"/>
    <col min="2" max="2" width="77.7109375" style="15" customWidth="1"/>
    <col min="3" max="3" width="8.5703125" style="23" bestFit="1" customWidth="1"/>
    <col min="4" max="4" width="17.42578125" style="15" hidden="1" customWidth="1"/>
    <col min="5" max="5" width="2.7109375" style="15" customWidth="1"/>
    <col min="6" max="6" width="10" style="15" customWidth="1"/>
    <col min="7" max="7" width="13.42578125" style="15" customWidth="1"/>
    <col min="8" max="8" width="13.140625" style="15" customWidth="1"/>
    <col min="9" max="9" width="12.5703125" style="15" hidden="1" customWidth="1"/>
    <col min="10" max="10" width="22" style="15" customWidth="1"/>
    <col min="11" max="11" width="2.7109375" style="15" customWidth="1"/>
    <col min="12" max="12" width="14.7109375" style="29" customWidth="1"/>
    <col min="13" max="13" width="40.5703125" style="29" bestFit="1" customWidth="1"/>
    <col min="14" max="16384" width="9.140625" style="15"/>
  </cols>
  <sheetData>
    <row r="1" spans="2:13" ht="15.75" thickBot="1"/>
    <row r="2" spans="2:13">
      <c r="B2" s="182" t="s">
        <v>11</v>
      </c>
      <c r="C2" s="183"/>
      <c r="D2" s="184"/>
      <c r="E2" s="141"/>
    </row>
    <row r="3" spans="2:13" ht="30" customHeight="1">
      <c r="B3" s="185" t="s">
        <v>82</v>
      </c>
      <c r="C3" s="186"/>
      <c r="D3" s="187"/>
      <c r="E3" s="141"/>
    </row>
    <row r="4" spans="2:13" ht="30">
      <c r="B4" s="41" t="s">
        <v>7</v>
      </c>
      <c r="C4" s="17" t="s">
        <v>1</v>
      </c>
      <c r="D4" s="42" t="s">
        <v>3</v>
      </c>
      <c r="E4" s="141"/>
      <c r="F4" s="68" t="s">
        <v>105</v>
      </c>
      <c r="J4" s="68"/>
      <c r="M4" s="15"/>
    </row>
    <row r="5" spans="2:13" ht="15" customHeight="1" thickBot="1">
      <c r="B5" s="43" t="s">
        <v>4</v>
      </c>
      <c r="C5" s="18" t="s">
        <v>5</v>
      </c>
      <c r="D5" s="48" t="s">
        <v>6</v>
      </c>
      <c r="E5" s="141"/>
      <c r="F5" s="19" t="s">
        <v>21</v>
      </c>
      <c r="G5" s="19" t="s">
        <v>22</v>
      </c>
      <c r="H5" s="19" t="s">
        <v>23</v>
      </c>
      <c r="I5" s="19" t="s">
        <v>60</v>
      </c>
      <c r="J5" s="114" t="s">
        <v>288</v>
      </c>
      <c r="L5" s="16" t="s">
        <v>55</v>
      </c>
      <c r="M5" s="19" t="s">
        <v>56</v>
      </c>
    </row>
    <row r="6" spans="2:13" ht="19.5" thickBot="1">
      <c r="B6" s="54" t="s">
        <v>83</v>
      </c>
      <c r="C6" s="55" t="s">
        <v>16</v>
      </c>
      <c r="D6" s="56">
        <f>D7+D13</f>
        <v>3058</v>
      </c>
      <c r="E6" s="141"/>
      <c r="F6" s="26"/>
      <c r="G6" s="27"/>
      <c r="H6" s="28"/>
      <c r="I6" s="22"/>
      <c r="J6" s="26"/>
      <c r="L6" s="35" t="s">
        <v>89</v>
      </c>
      <c r="M6" s="30"/>
    </row>
    <row r="7" spans="2:13" ht="18.75">
      <c r="B7" s="45" t="s">
        <v>88</v>
      </c>
      <c r="C7" s="49"/>
      <c r="D7" s="44">
        <f>SUM(D8:D12)</f>
        <v>819</v>
      </c>
      <c r="E7" s="141"/>
      <c r="F7" s="26"/>
      <c r="G7" s="27"/>
      <c r="H7" s="28"/>
      <c r="I7" s="22"/>
      <c r="J7" s="26"/>
      <c r="L7" s="35"/>
      <c r="M7" s="30"/>
    </row>
    <row r="8" spans="2:13" ht="45">
      <c r="B8" s="59" t="s">
        <v>282</v>
      </c>
      <c r="C8" s="1" t="s">
        <v>176</v>
      </c>
      <c r="D8" s="44">
        <f>I8</f>
        <v>172</v>
      </c>
      <c r="E8" s="141"/>
      <c r="F8" s="147" t="s">
        <v>254</v>
      </c>
      <c r="G8" s="88" t="s">
        <v>116</v>
      </c>
      <c r="H8" s="89" t="s">
        <v>115</v>
      </c>
      <c r="I8" s="11">
        <v>172</v>
      </c>
      <c r="J8" s="70" t="s">
        <v>289</v>
      </c>
      <c r="L8" s="35"/>
      <c r="M8" s="30"/>
    </row>
    <row r="9" spans="2:13" ht="45">
      <c r="B9" s="59" t="s">
        <v>280</v>
      </c>
      <c r="C9" s="1" t="s">
        <v>177</v>
      </c>
      <c r="D9" s="44">
        <f>I9</f>
        <v>172</v>
      </c>
      <c r="E9" s="141"/>
      <c r="F9" s="147" t="s">
        <v>254</v>
      </c>
      <c r="G9" s="88" t="s">
        <v>116</v>
      </c>
      <c r="H9" s="89" t="s">
        <v>117</v>
      </c>
      <c r="I9" s="11">
        <v>172</v>
      </c>
      <c r="J9" s="70" t="s">
        <v>289</v>
      </c>
      <c r="L9" s="35"/>
      <c r="M9" s="30"/>
    </row>
    <row r="10" spans="2:13" ht="30">
      <c r="B10" s="59" t="s">
        <v>278</v>
      </c>
      <c r="C10" s="1" t="s">
        <v>178</v>
      </c>
      <c r="D10" s="44">
        <f>I10</f>
        <v>173</v>
      </c>
      <c r="E10" s="141"/>
      <c r="F10" s="147" t="s">
        <v>257</v>
      </c>
      <c r="G10" s="88" t="s">
        <v>116</v>
      </c>
      <c r="H10" s="89" t="s">
        <v>279</v>
      </c>
      <c r="I10" s="11">
        <v>173</v>
      </c>
      <c r="J10" s="70" t="s">
        <v>290</v>
      </c>
      <c r="L10" s="35"/>
      <c r="M10" s="30"/>
    </row>
    <row r="11" spans="2:13" ht="45">
      <c r="B11" s="59" t="s">
        <v>84</v>
      </c>
      <c r="C11" s="1" t="s">
        <v>179</v>
      </c>
      <c r="D11" s="44">
        <f>I11</f>
        <v>130</v>
      </c>
      <c r="E11" s="141"/>
      <c r="F11" s="148" t="s">
        <v>317</v>
      </c>
      <c r="G11" s="88" t="s">
        <v>116</v>
      </c>
      <c r="H11" s="89" t="s">
        <v>190</v>
      </c>
      <c r="I11" s="11">
        <v>130</v>
      </c>
      <c r="J11" s="70" t="s">
        <v>291</v>
      </c>
      <c r="L11" s="35"/>
      <c r="M11" s="30"/>
    </row>
    <row r="12" spans="2:13" ht="45">
      <c r="B12" s="59" t="s">
        <v>37</v>
      </c>
      <c r="C12" s="1" t="s">
        <v>180</v>
      </c>
      <c r="D12" s="44">
        <f>I12</f>
        <v>172</v>
      </c>
      <c r="E12" s="141"/>
      <c r="F12" s="147" t="s">
        <v>254</v>
      </c>
      <c r="G12" s="88" t="s">
        <v>116</v>
      </c>
      <c r="H12" s="71" t="s">
        <v>111</v>
      </c>
      <c r="I12" s="11">
        <v>172</v>
      </c>
      <c r="J12" s="70" t="s">
        <v>292</v>
      </c>
      <c r="L12" s="35"/>
      <c r="M12" s="30"/>
    </row>
    <row r="13" spans="2:13" ht="18.75">
      <c r="B13" s="45" t="s">
        <v>87</v>
      </c>
      <c r="C13" s="20"/>
      <c r="D13" s="44">
        <f>SUM(D14:D21)</f>
        <v>2239</v>
      </c>
      <c r="E13" s="141"/>
      <c r="F13" s="26"/>
      <c r="G13" s="21"/>
      <c r="H13" s="21"/>
      <c r="I13" s="22"/>
      <c r="J13" s="26"/>
      <c r="L13" s="35"/>
      <c r="M13" s="30"/>
    </row>
    <row r="14" spans="2:13" ht="18.75">
      <c r="B14" s="59" t="s">
        <v>85</v>
      </c>
      <c r="C14" s="1" t="s">
        <v>181</v>
      </c>
      <c r="D14" s="44">
        <f t="shared" ref="D14:D21" si="0">I14</f>
        <v>226</v>
      </c>
      <c r="E14" s="141"/>
      <c r="F14" s="147" t="s">
        <v>240</v>
      </c>
      <c r="G14" s="195" t="s">
        <v>122</v>
      </c>
      <c r="H14" s="135" t="s">
        <v>118</v>
      </c>
      <c r="I14" s="11">
        <v>226</v>
      </c>
      <c r="J14" s="110"/>
      <c r="L14" s="35"/>
      <c r="M14" s="30"/>
    </row>
    <row r="15" spans="2:13" ht="30">
      <c r="B15" s="136" t="s">
        <v>278</v>
      </c>
      <c r="C15" s="137" t="s">
        <v>336</v>
      </c>
      <c r="D15" s="85">
        <f t="shared" si="0"/>
        <v>273</v>
      </c>
      <c r="E15" s="141"/>
      <c r="F15" s="147" t="s">
        <v>281</v>
      </c>
      <c r="G15" s="196"/>
      <c r="H15" s="89" t="s">
        <v>279</v>
      </c>
      <c r="I15" s="11">
        <v>273</v>
      </c>
      <c r="J15" s="111"/>
      <c r="L15" s="35"/>
      <c r="M15" s="30"/>
    </row>
    <row r="16" spans="2:13" ht="30" customHeight="1">
      <c r="B16" s="136" t="s">
        <v>325</v>
      </c>
      <c r="C16" s="137" t="s">
        <v>326</v>
      </c>
      <c r="D16" s="85">
        <f t="shared" ref="D16" si="1">I16</f>
        <v>290</v>
      </c>
      <c r="E16" s="141"/>
      <c r="F16" s="198" t="s">
        <v>327</v>
      </c>
      <c r="G16" s="196"/>
      <c r="H16" s="171" t="s">
        <v>328</v>
      </c>
      <c r="I16" s="11">
        <v>290</v>
      </c>
      <c r="J16" s="111"/>
      <c r="L16" s="133"/>
      <c r="M16" s="138" t="s">
        <v>329</v>
      </c>
    </row>
    <row r="17" spans="2:13" ht="30" customHeight="1">
      <c r="B17" s="136" t="s">
        <v>330</v>
      </c>
      <c r="C17" s="137" t="s">
        <v>323</v>
      </c>
      <c r="D17" s="85">
        <f t="shared" ref="D17" si="2">I17</f>
        <v>290</v>
      </c>
      <c r="E17" s="141"/>
      <c r="F17" s="199"/>
      <c r="G17" s="196"/>
      <c r="H17" s="173"/>
      <c r="I17" s="11">
        <v>290</v>
      </c>
      <c r="J17" s="111"/>
      <c r="L17" s="133"/>
      <c r="M17" s="138" t="s">
        <v>324</v>
      </c>
    </row>
    <row r="18" spans="2:13" ht="30">
      <c r="B18" s="59" t="s">
        <v>220</v>
      </c>
      <c r="C18" s="1" t="s">
        <v>182</v>
      </c>
      <c r="D18" s="85">
        <f t="shared" si="0"/>
        <v>290</v>
      </c>
      <c r="E18" s="141"/>
      <c r="F18" s="147" t="s">
        <v>277</v>
      </c>
      <c r="G18" s="196"/>
      <c r="H18" s="123" t="s">
        <v>320</v>
      </c>
      <c r="I18" s="11">
        <v>290</v>
      </c>
      <c r="J18" s="111"/>
      <c r="L18" s="35"/>
      <c r="M18" s="86"/>
    </row>
    <row r="19" spans="2:13" ht="18.75">
      <c r="B19" s="59" t="s">
        <v>218</v>
      </c>
      <c r="C19" s="1" t="s">
        <v>183</v>
      </c>
      <c r="D19" s="44">
        <f t="shared" si="0"/>
        <v>290</v>
      </c>
      <c r="E19" s="141"/>
      <c r="F19" s="147" t="s">
        <v>235</v>
      </c>
      <c r="G19" s="196"/>
      <c r="H19" s="135" t="s">
        <v>217</v>
      </c>
      <c r="I19" s="11">
        <v>290</v>
      </c>
      <c r="J19" s="111"/>
      <c r="L19" s="35"/>
      <c r="M19" s="84" t="s">
        <v>219</v>
      </c>
    </row>
    <row r="20" spans="2:13" ht="18.75">
      <c r="B20" s="59" t="s">
        <v>86</v>
      </c>
      <c r="C20" s="1" t="s">
        <v>184</v>
      </c>
      <c r="D20" s="44">
        <f t="shared" si="0"/>
        <v>290</v>
      </c>
      <c r="E20" s="141"/>
      <c r="F20" s="147" t="s">
        <v>235</v>
      </c>
      <c r="G20" s="196"/>
      <c r="H20" s="135" t="s">
        <v>214</v>
      </c>
      <c r="I20" s="11">
        <v>290</v>
      </c>
      <c r="J20" s="111"/>
      <c r="L20" s="35"/>
      <c r="M20" s="30"/>
    </row>
    <row r="21" spans="2:13" ht="19.5" thickBot="1">
      <c r="B21" s="60" t="s">
        <v>215</v>
      </c>
      <c r="C21" s="65" t="s">
        <v>185</v>
      </c>
      <c r="D21" s="78">
        <f t="shared" si="0"/>
        <v>290</v>
      </c>
      <c r="E21" s="141"/>
      <c r="F21" s="147" t="s">
        <v>235</v>
      </c>
      <c r="G21" s="197"/>
      <c r="H21" s="135" t="s">
        <v>216</v>
      </c>
      <c r="I21" s="11">
        <v>290</v>
      </c>
      <c r="J21" s="113"/>
      <c r="L21" s="35"/>
      <c r="M21" s="30"/>
    </row>
  </sheetData>
  <mergeCells count="5">
    <mergeCell ref="B2:D2"/>
    <mergeCell ref="B3:D3"/>
    <mergeCell ref="G14:G21"/>
    <mergeCell ref="F16:F17"/>
    <mergeCell ref="H16:H17"/>
  </mergeCells>
  <phoneticPr fontId="16" type="noConversion"/>
  <pageMargins left="0.62992125984251968" right="0.23622047244094488" top="0.3543307086614173" bottom="0.354330708661417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Доходы</vt:lpstr>
      <vt:lpstr>Расходы (1)</vt:lpstr>
      <vt:lpstr>Расходы (2)</vt:lpstr>
      <vt:lpstr>Доходы!Область_печати</vt:lpstr>
      <vt:lpstr>'Расходы (1)'!Область_печати</vt:lpstr>
      <vt:lpstr>'Расходы (2)'!Область_печати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Zabarin</dc:creator>
  <cp:lastModifiedBy>SMISHLYAEVA</cp:lastModifiedBy>
  <cp:lastPrinted>2021-06-04T08:45:50Z</cp:lastPrinted>
  <dcterms:created xsi:type="dcterms:W3CDTF">2019-10-19T11:42:15Z</dcterms:created>
  <dcterms:modified xsi:type="dcterms:W3CDTF">2021-06-04T08:45:56Z</dcterms:modified>
</cp:coreProperties>
</file>